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sv001\redirect$\smc004\Desktop\建設セミナー2020\"/>
    </mc:Choice>
  </mc:AlternateContent>
  <bookViews>
    <workbookView xWindow="0" yWindow="0" windowWidth="23040" windowHeight="7296"/>
  </bookViews>
  <sheets>
    <sheet name="数ヵ所" sheetId="6" r:id="rId1"/>
    <sheet name="大型" sheetId="7" r:id="rId2"/>
    <sheet name="Sheet2" sheetId="2" r:id="rId3"/>
    <sheet name="Sheet3" sheetId="3" r:id="rId4"/>
  </sheets>
  <definedNames>
    <definedName name="_xlnm.Print_Titles" localSheetId="0">数ヵ所!$2:$2</definedName>
    <definedName name="_xlnm.Print_Titles" localSheetId="1">大型!$14:$14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7" l="1"/>
  <c r="N50" i="7"/>
  <c r="M50" i="7"/>
  <c r="L50" i="7"/>
  <c r="K50" i="7"/>
  <c r="J50" i="7"/>
  <c r="I50" i="7"/>
  <c r="H50" i="7"/>
  <c r="G50" i="7"/>
  <c r="F50" i="7"/>
  <c r="E50" i="7"/>
  <c r="D50" i="7"/>
  <c r="C50" i="7"/>
  <c r="O49" i="7" l="1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O13" i="7"/>
  <c r="O12" i="7"/>
  <c r="O11" i="7"/>
  <c r="J10" i="7"/>
  <c r="I10" i="7"/>
  <c r="H10" i="7"/>
  <c r="G10" i="7"/>
  <c r="F10" i="7"/>
  <c r="E10" i="7"/>
  <c r="D10" i="7"/>
  <c r="C10" i="7"/>
  <c r="O10" i="7" s="1"/>
  <c r="O7" i="7"/>
  <c r="O6" i="7"/>
  <c r="O5" i="7"/>
  <c r="O4" i="7"/>
  <c r="P13" i="7" s="1"/>
  <c r="O3" i="7"/>
  <c r="K3" i="7"/>
  <c r="L103" i="6" l="1"/>
  <c r="M103" i="6" s="1"/>
  <c r="L83" i="6"/>
  <c r="M83" i="6" s="1"/>
  <c r="N83" i="6" s="1"/>
  <c r="L57" i="6"/>
  <c r="M57" i="6" s="1"/>
  <c r="L21" i="6"/>
  <c r="M21" i="6" s="1"/>
  <c r="N21" i="6" s="1"/>
  <c r="L15" i="6"/>
  <c r="M15" i="6" s="1"/>
  <c r="L10" i="6"/>
  <c r="M10" i="6" s="1"/>
  <c r="N10" i="6" s="1"/>
  <c r="L8" i="6"/>
  <c r="M8" i="6" s="1"/>
  <c r="K134" i="6" l="1"/>
  <c r="J134" i="6"/>
  <c r="I134" i="6"/>
  <c r="H134" i="6"/>
  <c r="G134" i="6"/>
  <c r="F134" i="6"/>
  <c r="E134" i="6"/>
  <c r="D134" i="6"/>
  <c r="C134" i="6"/>
  <c r="L133" i="6"/>
  <c r="M133" i="6" s="1"/>
  <c r="N133" i="6" s="1"/>
  <c r="L132" i="6"/>
  <c r="M132" i="6" s="1"/>
  <c r="N132" i="6" s="1"/>
  <c r="L131" i="6"/>
  <c r="M131" i="6" s="1"/>
  <c r="N131" i="6" s="1"/>
  <c r="L130" i="6"/>
  <c r="M130" i="6" s="1"/>
  <c r="N130" i="6" s="1"/>
  <c r="L129" i="6"/>
  <c r="M129" i="6" s="1"/>
  <c r="N129" i="6" s="1"/>
  <c r="L128" i="6"/>
  <c r="M128" i="6" s="1"/>
  <c r="N128" i="6" s="1"/>
  <c r="L127" i="6"/>
  <c r="M127" i="6" s="1"/>
  <c r="N127" i="6" s="1"/>
  <c r="L126" i="6"/>
  <c r="M126" i="6" s="1"/>
  <c r="N126" i="6" s="1"/>
  <c r="L125" i="6"/>
  <c r="M125" i="6" s="1"/>
  <c r="N125" i="6" s="1"/>
  <c r="L124" i="6"/>
  <c r="M124" i="6" s="1"/>
  <c r="N124" i="6" s="1"/>
  <c r="L123" i="6"/>
  <c r="M123" i="6" s="1"/>
  <c r="N123" i="6" s="1"/>
  <c r="L122" i="6"/>
  <c r="M122" i="6" s="1"/>
  <c r="N122" i="6" s="1"/>
  <c r="L121" i="6"/>
  <c r="M121" i="6" s="1"/>
  <c r="N121" i="6" s="1"/>
  <c r="L120" i="6"/>
  <c r="M120" i="6" s="1"/>
  <c r="N120" i="6" s="1"/>
  <c r="L119" i="6"/>
  <c r="M119" i="6" s="1"/>
  <c r="N119" i="6" s="1"/>
  <c r="L118" i="6"/>
  <c r="M118" i="6" s="1"/>
  <c r="N118" i="6" s="1"/>
  <c r="L117" i="6"/>
  <c r="M117" i="6" s="1"/>
  <c r="N117" i="6" s="1"/>
  <c r="L116" i="6"/>
  <c r="M116" i="6" s="1"/>
  <c r="N116" i="6" s="1"/>
  <c r="L115" i="6"/>
  <c r="M115" i="6" s="1"/>
  <c r="N115" i="6" s="1"/>
  <c r="L114" i="6"/>
  <c r="M114" i="6" s="1"/>
  <c r="N114" i="6" s="1"/>
  <c r="L113" i="6"/>
  <c r="M113" i="6" s="1"/>
  <c r="N113" i="6" s="1"/>
  <c r="L112" i="6"/>
  <c r="M112" i="6" s="1"/>
  <c r="N112" i="6" s="1"/>
  <c r="L111" i="6"/>
  <c r="M111" i="6" s="1"/>
  <c r="N111" i="6" s="1"/>
  <c r="L110" i="6"/>
  <c r="M110" i="6" s="1"/>
  <c r="N110" i="6" s="1"/>
  <c r="L109" i="6"/>
  <c r="M109" i="6" s="1"/>
  <c r="N109" i="6" s="1"/>
  <c r="L108" i="6"/>
  <c r="M108" i="6" s="1"/>
  <c r="N108" i="6" s="1"/>
  <c r="L107" i="6"/>
  <c r="M107" i="6" s="1"/>
  <c r="N107" i="6" s="1"/>
  <c r="L106" i="6"/>
  <c r="M106" i="6" s="1"/>
  <c r="N106" i="6" s="1"/>
  <c r="L105" i="6"/>
  <c r="M105" i="6" s="1"/>
  <c r="N105" i="6" s="1"/>
  <c r="L104" i="6"/>
  <c r="M104" i="6" s="1"/>
  <c r="N104" i="6" s="1"/>
  <c r="L102" i="6"/>
  <c r="M102" i="6" s="1"/>
  <c r="N102" i="6" s="1"/>
  <c r="L101" i="6"/>
  <c r="M101" i="6" s="1"/>
  <c r="N101" i="6" s="1"/>
  <c r="L100" i="6"/>
  <c r="M100" i="6" s="1"/>
  <c r="N100" i="6" s="1"/>
  <c r="L99" i="6"/>
  <c r="M99" i="6" s="1"/>
  <c r="N99" i="6" s="1"/>
  <c r="L98" i="6"/>
  <c r="M98" i="6" s="1"/>
  <c r="N98" i="6" s="1"/>
  <c r="L97" i="6"/>
  <c r="M97" i="6" s="1"/>
  <c r="N97" i="6" s="1"/>
  <c r="L96" i="6"/>
  <c r="M96" i="6" s="1"/>
  <c r="N96" i="6" s="1"/>
  <c r="L95" i="6"/>
  <c r="M95" i="6" s="1"/>
  <c r="N95" i="6" s="1"/>
  <c r="L94" i="6"/>
  <c r="M94" i="6" s="1"/>
  <c r="N94" i="6" s="1"/>
  <c r="L93" i="6"/>
  <c r="M93" i="6" s="1"/>
  <c r="N93" i="6" s="1"/>
  <c r="L92" i="6"/>
  <c r="M92" i="6" s="1"/>
  <c r="N92" i="6" s="1"/>
  <c r="L91" i="6"/>
  <c r="M91" i="6" s="1"/>
  <c r="N91" i="6" s="1"/>
  <c r="L90" i="6"/>
  <c r="M90" i="6" s="1"/>
  <c r="N90" i="6" s="1"/>
  <c r="L89" i="6"/>
  <c r="M89" i="6" s="1"/>
  <c r="N89" i="6" s="1"/>
  <c r="L88" i="6"/>
  <c r="M88" i="6" s="1"/>
  <c r="N88" i="6" s="1"/>
  <c r="L87" i="6"/>
  <c r="M87" i="6" s="1"/>
  <c r="N87" i="6" s="1"/>
  <c r="L86" i="6"/>
  <c r="M86" i="6" s="1"/>
  <c r="N86" i="6" s="1"/>
  <c r="L85" i="6"/>
  <c r="M85" i="6" s="1"/>
  <c r="N85" i="6" s="1"/>
  <c r="L84" i="6"/>
  <c r="M84" i="6" s="1"/>
  <c r="N84" i="6" s="1"/>
  <c r="L82" i="6"/>
  <c r="M82" i="6" s="1"/>
  <c r="N82" i="6" s="1"/>
  <c r="L81" i="6"/>
  <c r="M81" i="6" s="1"/>
  <c r="N81" i="6" s="1"/>
  <c r="L80" i="6"/>
  <c r="M80" i="6" s="1"/>
  <c r="N80" i="6" s="1"/>
  <c r="L79" i="6"/>
  <c r="M79" i="6" s="1"/>
  <c r="N79" i="6" s="1"/>
  <c r="L78" i="6"/>
  <c r="M78" i="6" s="1"/>
  <c r="N78" i="6" s="1"/>
  <c r="L77" i="6"/>
  <c r="M77" i="6" s="1"/>
  <c r="N77" i="6" s="1"/>
  <c r="L76" i="6"/>
  <c r="M76" i="6" s="1"/>
  <c r="N76" i="6" s="1"/>
  <c r="L75" i="6"/>
  <c r="M75" i="6" s="1"/>
  <c r="N75" i="6" s="1"/>
  <c r="L74" i="6"/>
  <c r="M74" i="6" s="1"/>
  <c r="N74" i="6" s="1"/>
  <c r="L73" i="6"/>
  <c r="M73" i="6" s="1"/>
  <c r="N73" i="6" s="1"/>
  <c r="L72" i="6"/>
  <c r="M72" i="6" s="1"/>
  <c r="N72" i="6" s="1"/>
  <c r="L71" i="6"/>
  <c r="M71" i="6" s="1"/>
  <c r="N71" i="6" s="1"/>
  <c r="L70" i="6"/>
  <c r="M70" i="6" s="1"/>
  <c r="N70" i="6" s="1"/>
  <c r="L69" i="6"/>
  <c r="M69" i="6" s="1"/>
  <c r="N69" i="6" s="1"/>
  <c r="L68" i="6"/>
  <c r="M68" i="6" s="1"/>
  <c r="N68" i="6" s="1"/>
  <c r="L67" i="6"/>
  <c r="M67" i="6" s="1"/>
  <c r="N67" i="6" s="1"/>
  <c r="L66" i="6"/>
  <c r="M66" i="6" s="1"/>
  <c r="N66" i="6" s="1"/>
  <c r="L65" i="6"/>
  <c r="M65" i="6" s="1"/>
  <c r="N65" i="6" s="1"/>
  <c r="L64" i="6"/>
  <c r="M64" i="6" s="1"/>
  <c r="N64" i="6" s="1"/>
  <c r="L63" i="6"/>
  <c r="M63" i="6" s="1"/>
  <c r="N63" i="6" s="1"/>
  <c r="L62" i="6"/>
  <c r="M62" i="6" s="1"/>
  <c r="N62" i="6" s="1"/>
  <c r="L61" i="6"/>
  <c r="M61" i="6" s="1"/>
  <c r="N61" i="6" s="1"/>
  <c r="L60" i="6"/>
  <c r="M60" i="6" s="1"/>
  <c r="N60" i="6" s="1"/>
  <c r="L59" i="6"/>
  <c r="M59" i="6" s="1"/>
  <c r="N59" i="6" s="1"/>
  <c r="L58" i="6"/>
  <c r="M58" i="6" s="1"/>
  <c r="N58" i="6" s="1"/>
  <c r="L56" i="6"/>
  <c r="M56" i="6" s="1"/>
  <c r="N56" i="6" s="1"/>
  <c r="L55" i="6"/>
  <c r="M55" i="6" s="1"/>
  <c r="N55" i="6" s="1"/>
  <c r="L54" i="6"/>
  <c r="M54" i="6" s="1"/>
  <c r="N54" i="6" s="1"/>
  <c r="L53" i="6"/>
  <c r="M53" i="6" s="1"/>
  <c r="N53" i="6" s="1"/>
  <c r="L52" i="6"/>
  <c r="M52" i="6" s="1"/>
  <c r="N52" i="6" s="1"/>
  <c r="L51" i="6"/>
  <c r="M51" i="6" s="1"/>
  <c r="N51" i="6" s="1"/>
  <c r="L50" i="6"/>
  <c r="M50" i="6" s="1"/>
  <c r="N50" i="6" s="1"/>
  <c r="L49" i="6"/>
  <c r="M49" i="6" s="1"/>
  <c r="N49" i="6" s="1"/>
  <c r="L48" i="6"/>
  <c r="M48" i="6" s="1"/>
  <c r="N48" i="6" s="1"/>
  <c r="L47" i="6"/>
  <c r="M47" i="6" s="1"/>
  <c r="N47" i="6" s="1"/>
  <c r="L46" i="6"/>
  <c r="M46" i="6" s="1"/>
  <c r="N46" i="6" s="1"/>
  <c r="L45" i="6"/>
  <c r="M45" i="6" s="1"/>
  <c r="N45" i="6" s="1"/>
  <c r="L44" i="6"/>
  <c r="M44" i="6" s="1"/>
  <c r="N44" i="6" s="1"/>
  <c r="L43" i="6"/>
  <c r="M43" i="6" s="1"/>
  <c r="N43" i="6" s="1"/>
  <c r="L42" i="6"/>
  <c r="M42" i="6" s="1"/>
  <c r="N42" i="6" s="1"/>
  <c r="L41" i="6"/>
  <c r="M41" i="6" s="1"/>
  <c r="N41" i="6" s="1"/>
  <c r="L40" i="6"/>
  <c r="M40" i="6" s="1"/>
  <c r="N40" i="6" s="1"/>
  <c r="L39" i="6"/>
  <c r="M39" i="6" s="1"/>
  <c r="N39" i="6" s="1"/>
  <c r="L38" i="6"/>
  <c r="M38" i="6" s="1"/>
  <c r="N38" i="6" s="1"/>
  <c r="L37" i="6"/>
  <c r="M37" i="6" s="1"/>
  <c r="N37" i="6" s="1"/>
  <c r="L36" i="6"/>
  <c r="M36" i="6" s="1"/>
  <c r="N36" i="6" s="1"/>
  <c r="L35" i="6"/>
  <c r="M35" i="6" s="1"/>
  <c r="N35" i="6" s="1"/>
  <c r="L34" i="6"/>
  <c r="M34" i="6" s="1"/>
  <c r="N34" i="6" s="1"/>
  <c r="L33" i="6"/>
  <c r="M33" i="6" s="1"/>
  <c r="N33" i="6" s="1"/>
  <c r="L32" i="6"/>
  <c r="M32" i="6" s="1"/>
  <c r="N32" i="6" s="1"/>
  <c r="L31" i="6"/>
  <c r="M31" i="6" s="1"/>
  <c r="N31" i="6" s="1"/>
  <c r="L30" i="6"/>
  <c r="M30" i="6" s="1"/>
  <c r="N30" i="6" s="1"/>
  <c r="L29" i="6"/>
  <c r="M29" i="6" s="1"/>
  <c r="N29" i="6" s="1"/>
  <c r="L28" i="6"/>
  <c r="M28" i="6" s="1"/>
  <c r="N28" i="6" s="1"/>
  <c r="L27" i="6"/>
  <c r="M27" i="6" s="1"/>
  <c r="N27" i="6" s="1"/>
  <c r="L26" i="6"/>
  <c r="M26" i="6" s="1"/>
  <c r="N26" i="6" s="1"/>
  <c r="L25" i="6"/>
  <c r="M25" i="6" s="1"/>
  <c r="N25" i="6" s="1"/>
  <c r="L24" i="6"/>
  <c r="M24" i="6" s="1"/>
  <c r="N24" i="6" s="1"/>
  <c r="L23" i="6"/>
  <c r="M23" i="6" s="1"/>
  <c r="N23" i="6" s="1"/>
  <c r="L22" i="6"/>
  <c r="M22" i="6" s="1"/>
  <c r="N22" i="6" s="1"/>
  <c r="L20" i="6"/>
  <c r="M20" i="6" s="1"/>
  <c r="N20" i="6" s="1"/>
  <c r="L19" i="6"/>
  <c r="M19" i="6" s="1"/>
  <c r="N19" i="6" s="1"/>
  <c r="L18" i="6"/>
  <c r="M18" i="6" s="1"/>
  <c r="N18" i="6" s="1"/>
  <c r="L17" i="6"/>
  <c r="M17" i="6" s="1"/>
  <c r="N17" i="6" s="1"/>
  <c r="L16" i="6"/>
  <c r="M16" i="6" s="1"/>
  <c r="N16" i="6" s="1"/>
  <c r="L14" i="6"/>
  <c r="M14" i="6" s="1"/>
  <c r="N14" i="6" s="1"/>
  <c r="L13" i="6"/>
  <c r="M13" i="6" s="1"/>
  <c r="N13" i="6" s="1"/>
  <c r="L12" i="6"/>
  <c r="M12" i="6" s="1"/>
  <c r="N12" i="6" s="1"/>
  <c r="L11" i="6"/>
  <c r="M11" i="6" s="1"/>
  <c r="N11" i="6" s="1"/>
  <c r="L9" i="6"/>
  <c r="M9" i="6" s="1"/>
  <c r="N9" i="6" s="1"/>
  <c r="L7" i="6"/>
  <c r="M7" i="6" s="1"/>
  <c r="N7" i="6" s="1"/>
  <c r="L6" i="6"/>
  <c r="M6" i="6" s="1"/>
  <c r="N6" i="6" s="1"/>
  <c r="L5" i="6"/>
  <c r="M5" i="6" s="1"/>
  <c r="N5" i="6" s="1"/>
  <c r="L4" i="6"/>
  <c r="M4" i="6" s="1"/>
  <c r="N4" i="6" s="1"/>
  <c r="L3" i="6"/>
  <c r="M3" i="6" s="1"/>
  <c r="N3" i="6" s="1"/>
  <c r="L134" i="6" l="1"/>
  <c r="M134" i="6"/>
  <c r="N134" i="6" l="1"/>
</calcChain>
</file>

<file path=xl/sharedStrings.xml><?xml version="1.0" encoding="utf-8"?>
<sst xmlns="http://schemas.openxmlformats.org/spreadsheetml/2006/main" count="178" uniqueCount="155">
  <si>
    <t>外注</t>
    <rPh sb="0" eb="2">
      <t>ガイチュウ</t>
    </rPh>
    <phoneticPr fontId="2"/>
  </si>
  <si>
    <t>仕入</t>
    <rPh sb="0" eb="2">
      <t>シイレ</t>
    </rPh>
    <phoneticPr fontId="2"/>
  </si>
  <si>
    <t>売上</t>
    <rPh sb="0" eb="2">
      <t>ウリアゲ</t>
    </rPh>
    <phoneticPr fontId="2"/>
  </si>
  <si>
    <t>その他経費</t>
    <rPh sb="2" eb="3">
      <t>タ</t>
    </rPh>
    <rPh sb="3" eb="5">
      <t>ケイヒ</t>
    </rPh>
    <phoneticPr fontId="2"/>
  </si>
  <si>
    <t>原価</t>
    <rPh sb="0" eb="2">
      <t>ゲンカ</t>
    </rPh>
    <phoneticPr fontId="2"/>
  </si>
  <si>
    <t>利益</t>
    <rPh sb="0" eb="2">
      <t>リエキ</t>
    </rPh>
    <phoneticPr fontId="2"/>
  </si>
  <si>
    <t>現場名等</t>
    <rPh sb="0" eb="2">
      <t>ゲンバ</t>
    </rPh>
    <rPh sb="2" eb="3">
      <t>メイ</t>
    </rPh>
    <rPh sb="3" eb="4">
      <t>ナド</t>
    </rPh>
    <phoneticPr fontId="2"/>
  </si>
  <si>
    <t>月日</t>
    <rPh sb="0" eb="2">
      <t>ガッピ</t>
    </rPh>
    <phoneticPr fontId="2"/>
  </si>
  <si>
    <t>利益率</t>
    <rPh sb="0" eb="2">
      <t>リエキ</t>
    </rPh>
    <rPh sb="2" eb="3">
      <t>リツ</t>
    </rPh>
    <phoneticPr fontId="2"/>
  </si>
  <si>
    <t>お休み</t>
    <rPh sb="1" eb="2">
      <t>ヤス</t>
    </rPh>
    <phoneticPr fontId="2"/>
  </si>
  <si>
    <t>伊藤様</t>
    <rPh sb="0" eb="3">
      <t>イトウサマ</t>
    </rPh>
    <phoneticPr fontId="2"/>
  </si>
  <si>
    <t>サンクチュアリー高岳701</t>
    <rPh sb="8" eb="9">
      <t>タカ</t>
    </rPh>
    <rPh sb="9" eb="10">
      <t>タケ</t>
    </rPh>
    <phoneticPr fontId="2"/>
  </si>
  <si>
    <t>久野様</t>
    <rPh sb="0" eb="2">
      <t>クノ</t>
    </rPh>
    <rPh sb="2" eb="3">
      <t>サマ</t>
    </rPh>
    <phoneticPr fontId="2"/>
  </si>
  <si>
    <t>喜楽B101</t>
    <rPh sb="0" eb="2">
      <t>キラク</t>
    </rPh>
    <phoneticPr fontId="2"/>
  </si>
  <si>
    <t>おやすみ</t>
    <phoneticPr fontId="2"/>
  </si>
  <si>
    <t>水上様邸</t>
    <rPh sb="0" eb="2">
      <t>ミズカミ</t>
    </rPh>
    <rPh sb="2" eb="3">
      <t>サマ</t>
    </rPh>
    <rPh sb="3" eb="4">
      <t>テイ</t>
    </rPh>
    <phoneticPr fontId="2"/>
  </si>
  <si>
    <t>桑原様邸</t>
    <rPh sb="0" eb="2">
      <t>クワバラ</t>
    </rPh>
    <rPh sb="2" eb="3">
      <t>サマ</t>
    </rPh>
    <rPh sb="3" eb="4">
      <t>テイ</t>
    </rPh>
    <phoneticPr fontId="2"/>
  </si>
  <si>
    <t>城西５０４②２</t>
    <rPh sb="0" eb="2">
      <t>ジョウサイ</t>
    </rPh>
    <phoneticPr fontId="2"/>
  </si>
  <si>
    <t>佐藤様邸</t>
    <rPh sb="0" eb="3">
      <t>サトウサマ</t>
    </rPh>
    <rPh sb="3" eb="4">
      <t>テイ</t>
    </rPh>
    <phoneticPr fontId="2"/>
  </si>
  <si>
    <t>丸山町１５４⑨８</t>
    <rPh sb="0" eb="3">
      <t>マルヤマチョウ</t>
    </rPh>
    <phoneticPr fontId="2"/>
  </si>
  <si>
    <t>名古屋大杉103②１</t>
    <rPh sb="0" eb="3">
      <t>ナゴヤ</t>
    </rPh>
    <rPh sb="3" eb="5">
      <t>オオスギ</t>
    </rPh>
    <phoneticPr fontId="2"/>
  </si>
  <si>
    <t>宮原様邸</t>
    <rPh sb="0" eb="2">
      <t>ミヤハラ</t>
    </rPh>
    <rPh sb="2" eb="3">
      <t>サマ</t>
    </rPh>
    <rPh sb="3" eb="4">
      <t>テイ</t>
    </rPh>
    <phoneticPr fontId="2"/>
  </si>
  <si>
    <t>鈴木様邸</t>
    <rPh sb="0" eb="3">
      <t>スズキサマ</t>
    </rPh>
    <rPh sb="3" eb="4">
      <t>テイ</t>
    </rPh>
    <phoneticPr fontId="2"/>
  </si>
  <si>
    <t>田島様邸</t>
    <rPh sb="0" eb="2">
      <t>タジマ</t>
    </rPh>
    <rPh sb="2" eb="3">
      <t>サマ</t>
    </rPh>
    <rPh sb="3" eb="4">
      <t>テイ</t>
    </rPh>
    <phoneticPr fontId="2"/>
  </si>
  <si>
    <t>倉崎様邸</t>
    <rPh sb="0" eb="1">
      <t>クラ</t>
    </rPh>
    <rPh sb="1" eb="2">
      <t>サキ</t>
    </rPh>
    <rPh sb="2" eb="3">
      <t>サマ</t>
    </rPh>
    <rPh sb="3" eb="4">
      <t>テイ</t>
    </rPh>
    <phoneticPr fontId="2"/>
  </si>
  <si>
    <t>春日井　倉庫</t>
    <rPh sb="0" eb="3">
      <t>カスガイ</t>
    </rPh>
    <rPh sb="4" eb="6">
      <t>ソウコ</t>
    </rPh>
    <phoneticPr fontId="2"/>
  </si>
  <si>
    <t>西川様邸</t>
    <rPh sb="0" eb="2">
      <t>ニシカワ</t>
    </rPh>
    <rPh sb="2" eb="3">
      <t>サマ</t>
    </rPh>
    <rPh sb="3" eb="4">
      <t>テイ</t>
    </rPh>
    <phoneticPr fontId="2"/>
  </si>
  <si>
    <t>久野様邸</t>
    <rPh sb="0" eb="2">
      <t>クノ</t>
    </rPh>
    <rPh sb="2" eb="3">
      <t>サマ</t>
    </rPh>
    <rPh sb="3" eb="4">
      <t>テイ</t>
    </rPh>
    <phoneticPr fontId="2"/>
  </si>
  <si>
    <t>吉原様邸</t>
    <rPh sb="0" eb="2">
      <t>ヨシハラ</t>
    </rPh>
    <rPh sb="2" eb="3">
      <t>サマ</t>
    </rPh>
    <rPh sb="3" eb="4">
      <t>テイ</t>
    </rPh>
    <phoneticPr fontId="2"/>
  </si>
  <si>
    <t>大矢様邸</t>
    <rPh sb="0" eb="2">
      <t>オオヤ</t>
    </rPh>
    <rPh sb="2" eb="3">
      <t>サマ</t>
    </rPh>
    <rPh sb="3" eb="4">
      <t>テイ</t>
    </rPh>
    <phoneticPr fontId="2"/>
  </si>
  <si>
    <t>高見125②2</t>
    <rPh sb="0" eb="2">
      <t>タカミ</t>
    </rPh>
    <phoneticPr fontId="2"/>
  </si>
  <si>
    <t>駒場町718②１</t>
    <rPh sb="0" eb="2">
      <t>コマバ</t>
    </rPh>
    <rPh sb="2" eb="3">
      <t>チョウ</t>
    </rPh>
    <phoneticPr fontId="2"/>
  </si>
  <si>
    <t>ウェルトータス101</t>
    <phoneticPr fontId="2"/>
  </si>
  <si>
    <t>伊藤様邸</t>
    <rPh sb="0" eb="3">
      <t>イトウサマ</t>
    </rPh>
    <rPh sb="3" eb="4">
      <t>テイ</t>
    </rPh>
    <phoneticPr fontId="2"/>
  </si>
  <si>
    <t>アーベイン東桜701</t>
    <rPh sb="5" eb="6">
      <t>ヒガシ</t>
    </rPh>
    <rPh sb="6" eb="7">
      <t>サクラ</t>
    </rPh>
    <phoneticPr fontId="2"/>
  </si>
  <si>
    <t>グリーンハイツ南ヶ丘101</t>
    <rPh sb="7" eb="8">
      <t>ミナミ</t>
    </rPh>
    <rPh sb="9" eb="10">
      <t>オカ</t>
    </rPh>
    <phoneticPr fontId="2"/>
  </si>
  <si>
    <t>丸岡様邸</t>
    <rPh sb="0" eb="2">
      <t>マルオカ</t>
    </rPh>
    <rPh sb="2" eb="3">
      <t>サマ</t>
    </rPh>
    <rPh sb="3" eb="4">
      <t>テイ</t>
    </rPh>
    <phoneticPr fontId="2"/>
  </si>
  <si>
    <t>丸山町154⑨8</t>
    <rPh sb="0" eb="3">
      <t>マルヤマチョウ</t>
    </rPh>
    <phoneticPr fontId="2"/>
  </si>
  <si>
    <t>グランメゾン千種303</t>
    <rPh sb="6" eb="8">
      <t>チクサ</t>
    </rPh>
    <phoneticPr fontId="2"/>
  </si>
  <si>
    <t>金子様邸</t>
    <rPh sb="0" eb="2">
      <t>カネコ</t>
    </rPh>
    <rPh sb="2" eb="3">
      <t>サマ</t>
    </rPh>
    <rPh sb="3" eb="4">
      <t>テイ</t>
    </rPh>
    <phoneticPr fontId="2"/>
  </si>
  <si>
    <t>仕上げ後日</t>
    <rPh sb="0" eb="2">
      <t>シア</t>
    </rPh>
    <rPh sb="3" eb="5">
      <t>ゴジツ</t>
    </rPh>
    <phoneticPr fontId="2"/>
  </si>
  <si>
    <t>残有り</t>
    <rPh sb="0" eb="1">
      <t>ザン</t>
    </rPh>
    <rPh sb="1" eb="2">
      <t>ア</t>
    </rPh>
    <phoneticPr fontId="2"/>
  </si>
  <si>
    <t>手直し</t>
    <rPh sb="0" eb="2">
      <t>テナオ</t>
    </rPh>
    <phoneticPr fontId="2"/>
  </si>
  <si>
    <t>現調</t>
    <rPh sb="0" eb="2">
      <t>ゲンチョウ</t>
    </rPh>
    <phoneticPr fontId="2"/>
  </si>
  <si>
    <t>延期</t>
    <rPh sb="0" eb="2">
      <t>エンキ</t>
    </rPh>
    <phoneticPr fontId="2"/>
  </si>
  <si>
    <t>角田様邸</t>
    <rPh sb="0" eb="2">
      <t>カクダ</t>
    </rPh>
    <rPh sb="2" eb="3">
      <t>サマ</t>
    </rPh>
    <rPh sb="3" eb="4">
      <t>テイ</t>
    </rPh>
    <phoneticPr fontId="2"/>
  </si>
  <si>
    <t>売上原価管理表　（予算・実績）　　　2019年9月分　</t>
    <rPh sb="0" eb="2">
      <t>ウリアゲ</t>
    </rPh>
    <rPh sb="2" eb="4">
      <t>ゲンカ</t>
    </rPh>
    <rPh sb="4" eb="6">
      <t>カンリ</t>
    </rPh>
    <rPh sb="6" eb="7">
      <t>ヒョウ</t>
    </rPh>
    <rPh sb="9" eb="11">
      <t>ヨサン</t>
    </rPh>
    <rPh sb="12" eb="14">
      <t>ジッセキ</t>
    </rPh>
    <rPh sb="22" eb="23">
      <t>ネン</t>
    </rPh>
    <rPh sb="24" eb="26">
      <t>ツキブン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</si>
  <si>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</si>
  <si>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</si>
  <si>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</si>
  <si>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</si>
  <si>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</si>
  <si>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売上原価管理表　（予算・実績）</t>
    <rPh sb="0" eb="2">
      <t>ウリアゲ</t>
    </rPh>
    <rPh sb="2" eb="4">
      <t>ゲンカ</t>
    </rPh>
    <rPh sb="4" eb="6">
      <t>カンリ</t>
    </rPh>
    <rPh sb="6" eb="7">
      <t>ヒョウ</t>
    </rPh>
    <rPh sb="9" eb="11">
      <t>ヨサン</t>
    </rPh>
    <rPh sb="12" eb="14">
      <t>ジッセキ</t>
    </rPh>
    <phoneticPr fontId="2"/>
  </si>
  <si>
    <t>現場名</t>
    <rPh sb="0" eb="2">
      <t>ゲンバ</t>
    </rPh>
    <rPh sb="2" eb="3">
      <t>メイ</t>
    </rPh>
    <phoneticPr fontId="2"/>
  </si>
  <si>
    <t>完成予定</t>
    <rPh sb="0" eb="2">
      <t>カンセイ</t>
    </rPh>
    <rPh sb="2" eb="4">
      <t>ヨテイ</t>
    </rPh>
    <phoneticPr fontId="2"/>
  </si>
  <si>
    <t>請負金額</t>
    <rPh sb="0" eb="2">
      <t>ウケオイ</t>
    </rPh>
    <rPh sb="2" eb="4">
      <t>キンガク</t>
    </rPh>
    <phoneticPr fontId="2"/>
  </si>
  <si>
    <t>円</t>
    <rPh sb="0" eb="1">
      <t>エン</t>
    </rPh>
    <phoneticPr fontId="2"/>
  </si>
  <si>
    <t>実行予算</t>
    <rPh sb="0" eb="2">
      <t>ジッコウ</t>
    </rPh>
    <rPh sb="2" eb="4">
      <t>ヨサン</t>
    </rPh>
    <phoneticPr fontId="2"/>
  </si>
  <si>
    <t>利益目標</t>
    <rPh sb="0" eb="2">
      <t>リエキ</t>
    </rPh>
    <rPh sb="2" eb="4">
      <t>モクヒョウ</t>
    </rPh>
    <phoneticPr fontId="2"/>
  </si>
  <si>
    <t>％</t>
    <phoneticPr fontId="2"/>
  </si>
  <si>
    <t>仕入先Ａ</t>
    <rPh sb="0" eb="2">
      <t>シイレ</t>
    </rPh>
    <rPh sb="2" eb="3">
      <t>サキ</t>
    </rPh>
    <phoneticPr fontId="2"/>
  </si>
  <si>
    <t>仕入先Ｂ</t>
    <rPh sb="0" eb="2">
      <t>シイレ</t>
    </rPh>
    <rPh sb="2" eb="3">
      <t>サキ</t>
    </rPh>
    <phoneticPr fontId="2"/>
  </si>
  <si>
    <t>外注先Ａ</t>
    <rPh sb="0" eb="3">
      <t>ガイチュウサキ</t>
    </rPh>
    <phoneticPr fontId="2"/>
  </si>
  <si>
    <t>外注先Ｂ</t>
    <rPh sb="0" eb="3">
      <t>ガイチュウサキ</t>
    </rPh>
    <phoneticPr fontId="2"/>
  </si>
  <si>
    <t>社長＠40000</t>
    <rPh sb="0" eb="2">
      <t>シャチョウ</t>
    </rPh>
    <phoneticPr fontId="2"/>
  </si>
  <si>
    <t>日数</t>
    <rPh sb="0" eb="2">
      <t>ニッスウ</t>
    </rPh>
    <phoneticPr fontId="2"/>
  </si>
  <si>
    <t>労務費</t>
    <rPh sb="0" eb="3">
      <t>ロウムヒ</t>
    </rPh>
    <phoneticPr fontId="2"/>
  </si>
  <si>
    <t>交通費</t>
    <rPh sb="0" eb="3">
      <t>コウツウヒ</t>
    </rPh>
    <phoneticPr fontId="2"/>
  </si>
  <si>
    <t>経費</t>
    <rPh sb="0" eb="2">
      <t>ケイヒ</t>
    </rPh>
    <phoneticPr fontId="2"/>
  </si>
  <si>
    <t>その他</t>
    <rPh sb="2" eb="3">
      <t>タ</t>
    </rPh>
    <phoneticPr fontId="2"/>
  </si>
  <si>
    <t>仕入先・外注先</t>
    <rPh sb="0" eb="2">
      <t>シイレ</t>
    </rPh>
    <rPh sb="2" eb="3">
      <t>サキ</t>
    </rPh>
    <rPh sb="4" eb="7">
      <t>ガイチュウサキ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</si>
  <si>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</si>
  <si>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交通費等</t>
    <rPh sb="0" eb="3">
      <t>コウツウヒ</t>
    </rPh>
    <rPh sb="3" eb="4">
      <t>ナド</t>
    </rPh>
    <phoneticPr fontId="2"/>
  </si>
  <si>
    <t>社長＠5000</t>
    <rPh sb="0" eb="2">
      <t>シャチョウ</t>
    </rPh>
    <phoneticPr fontId="2"/>
  </si>
  <si>
    <t>原価計</t>
    <rPh sb="0" eb="2">
      <t>ゲンカ</t>
    </rPh>
    <rPh sb="2" eb="3">
      <t>ケイ</t>
    </rPh>
    <phoneticPr fontId="2"/>
  </si>
  <si>
    <t>Ｄ四日市富田東２</t>
    <rPh sb="1" eb="4">
      <t>ヨッカイチ</t>
    </rPh>
    <rPh sb="4" eb="6">
      <t>トミタ</t>
    </rPh>
    <rPh sb="6" eb="7">
      <t>ヒガシ</t>
    </rPh>
    <phoneticPr fontId="2"/>
  </si>
  <si>
    <t>Ｄ上川田１０３</t>
    <rPh sb="1" eb="2">
      <t>カミ</t>
    </rPh>
    <rPh sb="2" eb="4">
      <t>カワタ</t>
    </rPh>
    <phoneticPr fontId="2"/>
  </si>
  <si>
    <t>Ｓ瑞穂３０５</t>
    <rPh sb="1" eb="3">
      <t>ミズホ</t>
    </rPh>
    <phoneticPr fontId="2"/>
  </si>
  <si>
    <t>Ｒ赤池303</t>
    <rPh sb="1" eb="3">
      <t>アカイケ</t>
    </rPh>
    <phoneticPr fontId="2"/>
  </si>
  <si>
    <t>Ｇ城山５０３</t>
    <rPh sb="1" eb="3">
      <t>シロヤマ</t>
    </rPh>
    <phoneticPr fontId="2"/>
  </si>
  <si>
    <t>Ｒ千種1006</t>
    <rPh sb="1" eb="3">
      <t>チクサ</t>
    </rPh>
    <phoneticPr fontId="2"/>
  </si>
  <si>
    <t>Ａ東白壁３０１</t>
    <rPh sb="1" eb="2">
      <t>ヒガシ</t>
    </rPh>
    <rPh sb="2" eb="4">
      <t>シラカベ</t>
    </rPh>
    <phoneticPr fontId="2"/>
  </si>
  <si>
    <t>Ｓ高岳701</t>
    <rPh sb="1" eb="2">
      <t>タカ</t>
    </rPh>
    <rPh sb="2" eb="3">
      <t>タケ</t>
    </rPh>
    <phoneticPr fontId="2"/>
  </si>
  <si>
    <t>Ｐ福元105</t>
    <rPh sb="1" eb="3">
      <t>フクモト</t>
    </rPh>
    <phoneticPr fontId="2"/>
  </si>
  <si>
    <t>八事Ｇ208</t>
    <rPh sb="0" eb="2">
      <t>ヤゴト</t>
    </rPh>
    <phoneticPr fontId="2"/>
  </si>
  <si>
    <t>Ｃ八番C</t>
    <rPh sb="1" eb="3">
      <t>ハチバン</t>
    </rPh>
    <phoneticPr fontId="2"/>
  </si>
  <si>
    <t>Ｇ堀田４０２</t>
    <rPh sb="1" eb="3">
      <t>ホリタ</t>
    </rPh>
    <phoneticPr fontId="2"/>
  </si>
  <si>
    <t>Ａ鶴舞502</t>
    <rPh sb="1" eb="3">
      <t>ツルマイ</t>
    </rPh>
    <phoneticPr fontId="2"/>
  </si>
  <si>
    <t>Ｅ伏屋４０３</t>
    <rPh sb="1" eb="3">
      <t>フシヤ</t>
    </rPh>
    <phoneticPr fontId="2"/>
  </si>
  <si>
    <t>Ｃ２０１</t>
    <phoneticPr fontId="2"/>
  </si>
  <si>
    <t>ＣA103</t>
    <phoneticPr fontId="2"/>
  </si>
  <si>
    <t>Ｆ２　201</t>
    <phoneticPr fontId="2"/>
  </si>
  <si>
    <t>Ｓ２０２</t>
    <phoneticPr fontId="2"/>
  </si>
  <si>
    <t>Ｏ武豊Ⅲ６</t>
    <rPh sb="1" eb="3">
      <t>タケトヨ</t>
    </rPh>
    <phoneticPr fontId="2"/>
  </si>
  <si>
    <t>CＢ</t>
    <phoneticPr fontId="2"/>
  </si>
  <si>
    <t>Maisond201</t>
    <phoneticPr fontId="2"/>
  </si>
  <si>
    <t>東山Ｇ２０２</t>
    <rPh sb="0" eb="2">
      <t>ヒガシヤマ</t>
    </rPh>
    <phoneticPr fontId="2"/>
  </si>
  <si>
    <t>お寺本Ⅱ３</t>
    <rPh sb="1" eb="3">
      <t>テラモト</t>
    </rPh>
    <phoneticPr fontId="2"/>
  </si>
  <si>
    <t>Ｒ５０３</t>
    <phoneticPr fontId="2"/>
  </si>
  <si>
    <t>Ｇ乾出２０６</t>
    <rPh sb="1" eb="2">
      <t>イヌイ</t>
    </rPh>
    <rPh sb="2" eb="3">
      <t>デ</t>
    </rPh>
    <phoneticPr fontId="2"/>
  </si>
  <si>
    <t>Ｇ上社</t>
    <rPh sb="1" eb="3">
      <t>カミヤシロ</t>
    </rPh>
    <phoneticPr fontId="2"/>
  </si>
  <si>
    <t>Ｒ城山302</t>
    <rPh sb="1" eb="3">
      <t>シロヤマ</t>
    </rPh>
    <phoneticPr fontId="2"/>
  </si>
  <si>
    <t>Ｇ西枇杷島401</t>
    <rPh sb="1" eb="2">
      <t>ニシ</t>
    </rPh>
    <rPh sb="2" eb="5">
      <t>ビワジマ</t>
    </rPh>
    <phoneticPr fontId="2"/>
  </si>
  <si>
    <t>Ｆ森林公園C202</t>
    <rPh sb="1" eb="3">
      <t>シンリン</t>
    </rPh>
    <rPh sb="3" eb="5">
      <t>コウエン</t>
    </rPh>
    <phoneticPr fontId="2"/>
  </si>
  <si>
    <t>Ma D403</t>
    <phoneticPr fontId="2"/>
  </si>
  <si>
    <t>Ｒ402</t>
    <phoneticPr fontId="2"/>
  </si>
  <si>
    <t>Ｒ303</t>
    <phoneticPr fontId="2"/>
  </si>
  <si>
    <t>Ｕ西春駅前607</t>
    <rPh sb="1" eb="3">
      <t>ニシハル</t>
    </rPh>
    <rPh sb="3" eb="4">
      <t>エキ</t>
    </rPh>
    <rPh sb="4" eb="5">
      <t>マエ</t>
    </rPh>
    <phoneticPr fontId="2"/>
  </si>
  <si>
    <t>T幸田601 、1502</t>
    <rPh sb="1" eb="3">
      <t>コウダ</t>
    </rPh>
    <phoneticPr fontId="2"/>
  </si>
  <si>
    <t>Ｋ団地S-1C</t>
    <rPh sb="1" eb="3">
      <t>ダンチ</t>
    </rPh>
    <phoneticPr fontId="2"/>
  </si>
  <si>
    <t>Ｒ303</t>
    <phoneticPr fontId="2"/>
  </si>
  <si>
    <t>Ｇ501</t>
    <phoneticPr fontId="2"/>
  </si>
  <si>
    <t>Ｒ501</t>
    <phoneticPr fontId="2"/>
  </si>
  <si>
    <t>八事Ｇ301</t>
    <rPh sb="0" eb="2">
      <t>ヤゴト</t>
    </rPh>
    <phoneticPr fontId="2"/>
  </si>
  <si>
    <t>S204</t>
    <phoneticPr fontId="2"/>
  </si>
  <si>
    <t>Ｐ御器所401</t>
    <rPh sb="1" eb="4">
      <t>ゴキソ</t>
    </rPh>
    <phoneticPr fontId="2"/>
  </si>
  <si>
    <t>Ｒ千種607</t>
    <rPh sb="1" eb="3">
      <t>チクサ</t>
    </rPh>
    <phoneticPr fontId="2"/>
  </si>
  <si>
    <t>Ｆ荒子601</t>
    <rPh sb="1" eb="3">
      <t>アラコ</t>
    </rPh>
    <phoneticPr fontId="2"/>
  </si>
  <si>
    <t>Ｕ高蔵602</t>
    <rPh sb="1" eb="3">
      <t>タカクラ</t>
    </rPh>
    <phoneticPr fontId="2"/>
  </si>
  <si>
    <t>Ｄ蟹江Ｍ603</t>
    <rPh sb="1" eb="3">
      <t>カニエ</t>
    </rPh>
    <phoneticPr fontId="2"/>
  </si>
  <si>
    <t>八事Ｈ304</t>
    <rPh sb="0" eb="2">
      <t>ヤゴト</t>
    </rPh>
    <phoneticPr fontId="2"/>
  </si>
  <si>
    <t>G代官町603</t>
    <rPh sb="1" eb="3">
      <t>ダイカン</t>
    </rPh>
    <rPh sb="3" eb="4">
      <t>チョウ</t>
    </rPh>
    <phoneticPr fontId="2"/>
  </si>
  <si>
    <t>Ｇ新栄1002</t>
    <rPh sb="1" eb="2">
      <t>シン</t>
    </rPh>
    <rPh sb="2" eb="3">
      <t>サカエ</t>
    </rPh>
    <phoneticPr fontId="2"/>
  </si>
  <si>
    <t>Ｆ六番603</t>
    <rPh sb="1" eb="3">
      <t>ロクバン</t>
    </rPh>
    <phoneticPr fontId="2"/>
  </si>
  <si>
    <t>加藤様邸</t>
    <rPh sb="0" eb="2">
      <t>カトウ</t>
    </rPh>
    <rPh sb="2" eb="3">
      <t>サマ</t>
    </rPh>
    <rPh sb="3" eb="4">
      <t>テイ</t>
    </rPh>
    <phoneticPr fontId="2"/>
  </si>
  <si>
    <t>Ｇ丸池B102</t>
    <rPh sb="1" eb="2">
      <t>マル</t>
    </rPh>
    <rPh sb="2" eb="3">
      <t>イケ</t>
    </rPh>
    <phoneticPr fontId="2"/>
  </si>
  <si>
    <t>Ｃ304</t>
    <phoneticPr fontId="2"/>
  </si>
  <si>
    <t xml:space="preserve">ＳC205 </t>
    <phoneticPr fontId="2"/>
  </si>
  <si>
    <t>Ｓ瑞穂307</t>
    <rPh sb="1" eb="3">
      <t>ミズホ</t>
    </rPh>
    <phoneticPr fontId="2"/>
  </si>
  <si>
    <t>O上野公園301</t>
    <rPh sb="1" eb="3">
      <t>ウエノ</t>
    </rPh>
    <rPh sb="3" eb="5">
      <t>コウエン</t>
    </rPh>
    <phoneticPr fontId="2"/>
  </si>
  <si>
    <t>Ｄ四日市安島1301</t>
    <rPh sb="1" eb="4">
      <t>ヨッカイチ</t>
    </rPh>
    <rPh sb="4" eb="6">
      <t>ヤスジマ</t>
    </rPh>
    <phoneticPr fontId="2"/>
  </si>
  <si>
    <t>予算</t>
    <rPh sb="0" eb="2">
      <t>ヨサン</t>
    </rPh>
    <phoneticPr fontId="2"/>
  </si>
  <si>
    <t>合計</t>
    <rPh sb="0" eb="2">
      <t>ゴウケイ</t>
    </rPh>
    <phoneticPr fontId="2"/>
  </si>
  <si>
    <t>Ｄ商会</t>
    <rPh sb="1" eb="3">
      <t>ショウカイ</t>
    </rPh>
    <phoneticPr fontId="2"/>
  </si>
  <si>
    <t>Ｔ</t>
    <phoneticPr fontId="2"/>
  </si>
  <si>
    <t>Ｉ興業</t>
    <rPh sb="1" eb="3">
      <t>コウギョウ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</si>
  <si>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</si>
  <si>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</si>
  <si>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</si>
  <si>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</si>
  <si>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</si>
  <si>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山田＠20000</t>
    <rPh sb="0" eb="2">
      <t>ヤマダ</t>
    </rPh>
    <phoneticPr fontId="2"/>
  </si>
  <si>
    <t>山田＠2500</t>
    <rPh sb="0" eb="2">
      <t>ヤマダ</t>
    </rPh>
    <phoneticPr fontId="2"/>
  </si>
  <si>
    <t>佐藤＠20000</t>
    <rPh sb="0" eb="2">
      <t>サトウ</t>
    </rPh>
    <phoneticPr fontId="2"/>
  </si>
  <si>
    <t>佐藤＠2500</t>
    <rPh sb="0" eb="2">
      <t>サトウ</t>
    </rPh>
    <phoneticPr fontId="2"/>
  </si>
  <si>
    <t>木村＠16000</t>
    <rPh sb="0" eb="2">
      <t>キムラ</t>
    </rPh>
    <phoneticPr fontId="2"/>
  </si>
  <si>
    <t>木村＠2000</t>
    <rPh sb="0" eb="2">
      <t>キムラ</t>
    </rPh>
    <phoneticPr fontId="2"/>
  </si>
  <si>
    <t>田中＠16000</t>
    <rPh sb="0" eb="2">
      <t>タナカ</t>
    </rPh>
    <phoneticPr fontId="2"/>
  </si>
  <si>
    <t>田中＠2000</t>
    <rPh sb="0" eb="2">
      <t>タナカ</t>
    </rPh>
    <phoneticPr fontId="2"/>
  </si>
  <si>
    <t>高橋＠24000</t>
    <rPh sb="0" eb="2">
      <t>タカハシ</t>
    </rPh>
    <phoneticPr fontId="2"/>
  </si>
  <si>
    <t>高橋＠3000</t>
    <rPh sb="0" eb="2">
      <t>タカハシ</t>
    </rPh>
    <phoneticPr fontId="2"/>
  </si>
  <si>
    <t>水野＠20000</t>
    <rPh sb="0" eb="2">
      <t>ミズノ</t>
    </rPh>
    <phoneticPr fontId="2"/>
  </si>
  <si>
    <t>水野＠2500</t>
    <rPh sb="0" eb="2">
      <t>ミズノ</t>
    </rPh>
    <phoneticPr fontId="2"/>
  </si>
  <si>
    <t>加藤＠22000</t>
    <rPh sb="0" eb="2">
      <t>カトウ</t>
    </rPh>
    <phoneticPr fontId="2"/>
  </si>
  <si>
    <t>加藤＠2750</t>
    <rPh sb="0" eb="2">
      <t>カトウ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</si>
</sst>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;@"/>
    <numFmt numFmtId="177" formatCode="0.0%"/>
    <numFmt numFmtId="178" formatCode="yyyy&quot;年&quot;m&quot;月&quot;d&quot;日&quot;;@"/>
    <numFmt numFmtId="179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horizontal="center" vertical="center" shrinkToFit="1"/>
    </xf>
    <xf numFmtId="38" fontId="4" fillId="0" borderId="15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0" xfId="1" applyFont="1" applyBorder="1">
      <alignment vertical="center"/>
    </xf>
    <xf numFmtId="176" fontId="4" fillId="0" borderId="0" xfId="1" applyNumberFormat="1" applyFont="1" applyAlignment="1">
      <alignment horizontal="center" vertical="center"/>
    </xf>
    <xf numFmtId="177" fontId="4" fillId="0" borderId="12" xfId="2" applyNumberFormat="1" applyFont="1" applyBorder="1" applyAlignment="1">
      <alignment horizontal="center" vertical="center"/>
    </xf>
    <xf numFmtId="177" fontId="4" fillId="0" borderId="13" xfId="2" applyNumberFormat="1" applyFont="1" applyBorder="1" applyAlignment="1">
      <alignment horizontal="center" vertical="center"/>
    </xf>
    <xf numFmtId="177" fontId="4" fillId="0" borderId="14" xfId="2" applyNumberFormat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 shrinkToFit="1"/>
    </xf>
    <xf numFmtId="176" fontId="5" fillId="2" borderId="17" xfId="1" applyNumberFormat="1" applyFont="1" applyFill="1" applyBorder="1" applyAlignment="1">
      <alignment horizontal="center" vertical="center" shrinkToFit="1"/>
    </xf>
    <xf numFmtId="38" fontId="5" fillId="2" borderId="1" xfId="1" applyFont="1" applyFill="1" applyBorder="1" applyAlignment="1">
      <alignment horizontal="center" vertical="center" shrinkToFit="1"/>
    </xf>
    <xf numFmtId="38" fontId="5" fillId="2" borderId="21" xfId="1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38" fontId="5" fillId="2" borderId="7" xfId="1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 shrinkToFit="1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177" fontId="4" fillId="0" borderId="31" xfId="2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9" fontId="4" fillId="0" borderId="1" xfId="1" applyNumberFormat="1" applyFont="1" applyBorder="1" applyAlignment="1">
      <alignment horizontal="center" vertical="center"/>
    </xf>
    <xf numFmtId="38" fontId="4" fillId="0" borderId="0" xfId="1" applyFont="1" applyAlignment="1">
      <alignment vertical="center" shrinkToFit="1"/>
    </xf>
    <xf numFmtId="38" fontId="4" fillId="0" borderId="32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>
      <alignment vertical="center"/>
    </xf>
    <xf numFmtId="38" fontId="4" fillId="0" borderId="36" xfId="1" applyFont="1" applyBorder="1">
      <alignment vertical="center"/>
    </xf>
    <xf numFmtId="177" fontId="4" fillId="0" borderId="37" xfId="2" applyNumberFormat="1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38" fontId="6" fillId="0" borderId="4" xfId="1" applyFont="1" applyBorder="1">
      <alignment vertical="center"/>
    </xf>
    <xf numFmtId="176" fontId="3" fillId="0" borderId="25" xfId="1" applyNumberFormat="1" applyFont="1" applyBorder="1" applyAlignment="1">
      <alignment horizontal="center" vertical="center"/>
    </xf>
    <xf numFmtId="38" fontId="4" fillId="0" borderId="0" xfId="1" applyFont="1">
      <alignment vertical="center"/>
    </xf>
    <xf numFmtId="176" fontId="4" fillId="3" borderId="18" xfId="1" applyNumberFormat="1" applyFont="1" applyFill="1" applyBorder="1" applyAlignment="1">
      <alignment horizontal="center" vertical="center"/>
    </xf>
    <xf numFmtId="176" fontId="4" fillId="3" borderId="19" xfId="1" applyNumberFormat="1" applyFont="1" applyFill="1" applyBorder="1" applyAlignment="1">
      <alignment horizontal="center" vertical="center"/>
    </xf>
    <xf numFmtId="176" fontId="4" fillId="3" borderId="20" xfId="1" applyNumberFormat="1" applyFont="1" applyFill="1" applyBorder="1" applyAlignment="1">
      <alignment horizontal="center" vertical="center"/>
    </xf>
    <xf numFmtId="176" fontId="4" fillId="3" borderId="33" xfId="1" applyNumberFormat="1" applyFont="1" applyFill="1" applyBorder="1" applyAlignment="1">
      <alignment horizontal="center" vertical="center"/>
    </xf>
    <xf numFmtId="176" fontId="4" fillId="3" borderId="26" xfId="1" applyNumberFormat="1" applyFont="1" applyFill="1" applyBorder="1" applyAlignment="1">
      <alignment horizontal="center" vertical="center"/>
    </xf>
    <xf numFmtId="176" fontId="4" fillId="3" borderId="0" xfId="1" applyNumberFormat="1" applyFont="1" applyFill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7" fillId="0" borderId="25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left" vertical="center"/>
    </xf>
    <xf numFmtId="9" fontId="3" fillId="0" borderId="25" xfId="2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shrinkToFit="1"/>
    </xf>
    <xf numFmtId="38" fontId="5" fillId="0" borderId="22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5" xfId="1" applyFont="1" applyBorder="1">
      <alignment vertical="center"/>
    </xf>
    <xf numFmtId="179" fontId="5" fillId="0" borderId="12" xfId="2" applyNumberFormat="1" applyFont="1" applyBorder="1" applyAlignment="1">
      <alignment horizontal="right" vertical="center"/>
    </xf>
    <xf numFmtId="38" fontId="5" fillId="0" borderId="0" xfId="1" applyFont="1">
      <alignment vertical="center"/>
    </xf>
    <xf numFmtId="38" fontId="5" fillId="0" borderId="2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 shrinkToFit="1"/>
    </xf>
    <xf numFmtId="38" fontId="5" fillId="0" borderId="23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41" xfId="1" applyFont="1" applyBorder="1">
      <alignment vertical="center"/>
    </xf>
    <xf numFmtId="179" fontId="5" fillId="0" borderId="13" xfId="2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center" vertical="center" shrinkToFit="1"/>
    </xf>
    <xf numFmtId="38" fontId="5" fillId="0" borderId="24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43" xfId="1" applyFont="1" applyBorder="1">
      <alignment vertical="center"/>
    </xf>
    <xf numFmtId="3" fontId="5" fillId="0" borderId="12" xfId="2" applyNumberFormat="1" applyFont="1" applyBorder="1" applyAlignment="1">
      <alignment horizontal="right" vertical="center"/>
    </xf>
    <xf numFmtId="38" fontId="5" fillId="2" borderId="44" xfId="1" applyFont="1" applyFill="1" applyBorder="1" applyAlignment="1">
      <alignment horizontal="center" vertical="center" shrinkToFit="1"/>
    </xf>
    <xf numFmtId="176" fontId="5" fillId="0" borderId="18" xfId="1" applyNumberFormat="1" applyFont="1" applyBorder="1" applyAlignment="1">
      <alignment horizontal="center" vertical="center"/>
    </xf>
    <xf numFmtId="38" fontId="5" fillId="0" borderId="29" xfId="1" applyFont="1" applyBorder="1">
      <alignment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38" fontId="5" fillId="0" borderId="6" xfId="1" applyFont="1" applyBorder="1">
      <alignment vertical="center"/>
    </xf>
    <xf numFmtId="3" fontId="5" fillId="0" borderId="14" xfId="2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 shrinkToFit="1"/>
    </xf>
    <xf numFmtId="38" fontId="5" fillId="0" borderId="28" xfId="1" applyFont="1" applyBorder="1">
      <alignment vertical="center"/>
    </xf>
    <xf numFmtId="38" fontId="5" fillId="0" borderId="30" xfId="1" applyFont="1" applyBorder="1">
      <alignment vertical="center"/>
    </xf>
    <xf numFmtId="38" fontId="5" fillId="0" borderId="45" xfId="1" applyFont="1" applyBorder="1">
      <alignment vertical="center"/>
    </xf>
    <xf numFmtId="38" fontId="5" fillId="0" borderId="27" xfId="1" applyFont="1" applyBorder="1">
      <alignment vertical="center"/>
    </xf>
    <xf numFmtId="38" fontId="5" fillId="0" borderId="16" xfId="1" applyFont="1" applyBorder="1">
      <alignment vertical="center"/>
    </xf>
    <xf numFmtId="176" fontId="5" fillId="0" borderId="16" xfId="1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38" fontId="5" fillId="0" borderId="34" xfId="1" applyFont="1" applyBorder="1">
      <alignment vertical="center"/>
    </xf>
    <xf numFmtId="38" fontId="5" fillId="0" borderId="35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47" xfId="1" applyFont="1" applyBorder="1">
      <alignment vertical="center"/>
    </xf>
    <xf numFmtId="38" fontId="5" fillId="0" borderId="32" xfId="1" applyFont="1" applyBorder="1">
      <alignment vertical="center"/>
    </xf>
    <xf numFmtId="3" fontId="5" fillId="0" borderId="37" xfId="2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center" vertical="center"/>
    </xf>
    <xf numFmtId="38" fontId="5" fillId="0" borderId="21" xfId="1" applyFont="1" applyBorder="1">
      <alignment vertical="center"/>
    </xf>
    <xf numFmtId="3" fontId="5" fillId="0" borderId="11" xfId="2" applyNumberFormat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4" fillId="0" borderId="48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49" xfId="1" applyFont="1" applyBorder="1">
      <alignment vertical="center"/>
    </xf>
    <xf numFmtId="176" fontId="3" fillId="0" borderId="25" xfId="1" applyNumberFormat="1" applyFont="1" applyBorder="1" applyAlignment="1">
      <alignment horizontal="center" vertical="center"/>
    </xf>
    <xf numFmtId="38" fontId="4" fillId="0" borderId="0" xfId="1" applyFont="1">
      <alignment vertical="center"/>
    </xf>
    <xf numFmtId="176" fontId="5" fillId="0" borderId="38" xfId="1" applyNumberFormat="1" applyFont="1" applyBorder="1" applyAlignment="1">
      <alignment horizontal="center" vertical="center" textRotation="255"/>
    </xf>
    <xf numFmtId="176" fontId="5" fillId="0" borderId="40" xfId="1" applyNumberFormat="1" applyFont="1" applyBorder="1" applyAlignment="1">
      <alignment horizontal="center" vertical="center" textRotation="255"/>
    </xf>
    <xf numFmtId="176" fontId="5" fillId="0" borderId="42" xfId="1" applyNumberFormat="1" applyFont="1" applyBorder="1" applyAlignment="1">
      <alignment horizontal="center" vertical="center" textRotation="255"/>
    </xf>
    <xf numFmtId="176" fontId="3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left" vertical="center"/>
    </xf>
    <xf numFmtId="178" fontId="3" fillId="0" borderId="0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7"/>
  <sheetViews>
    <sheetView tabSelected="1" workbookViewId="0">
      <pane ySplit="2" topLeftCell="A3" activePane="bottomLeft" state="frozen"/>
      <selection pane="bottomLeft" activeCell="R5" sqref="R5"/>
    </sheetView>
  </sheetViews>
  <sheetFormatPr defaultColWidth="9" defaultRowHeight="13.2" x14ac:dyDescent="0.2"/>
  <cols>
    <col min="1" max="1" width="9.6640625" style="15" bestFit="1" customWidth="1"/>
    <col min="2" max="2" width="13.33203125" style="20" customWidth="1"/>
    <col min="3" max="3" width="10.33203125" style="1" bestFit="1" customWidth="1"/>
    <col min="4" max="4" width="9.21875" style="1" bestFit="1" customWidth="1"/>
    <col min="5" max="5" width="10.33203125" style="1" bestFit="1" customWidth="1"/>
    <col min="6" max="10" width="9.21875" style="1" bestFit="1" customWidth="1"/>
    <col min="11" max="11" width="9.21875" style="1" customWidth="1"/>
    <col min="12" max="12" width="11.44140625" style="1" customWidth="1"/>
    <col min="13" max="13" width="10.33203125" style="1" bestFit="1" customWidth="1"/>
    <col min="14" max="14" width="9.6640625" style="19" bestFit="1" customWidth="1"/>
    <col min="15" max="16384" width="9" style="1"/>
  </cols>
  <sheetData>
    <row r="1" spans="1:18" ht="30" customHeight="1" x14ac:dyDescent="0.2">
      <c r="A1" s="113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8" s="2" customFormat="1" ht="24" customHeight="1" x14ac:dyDescent="0.2">
      <c r="A2" s="21" t="s">
        <v>7</v>
      </c>
      <c r="B2" s="22" t="s">
        <v>6</v>
      </c>
      <c r="C2" s="22" t="s">
        <v>2</v>
      </c>
      <c r="D2" s="23" t="s">
        <v>1</v>
      </c>
      <c r="E2" s="24" t="s">
        <v>0</v>
      </c>
      <c r="F2" s="24" t="s">
        <v>3</v>
      </c>
      <c r="G2" s="24" t="s">
        <v>47</v>
      </c>
      <c r="H2" s="24" t="s">
        <v>48</v>
      </c>
      <c r="I2" s="24" t="s">
        <v>49</v>
      </c>
      <c r="J2" s="24" t="s">
        <v>50</v>
      </c>
      <c r="K2" s="25" t="s">
        <v>51</v>
      </c>
      <c r="L2" s="22" t="s">
        <v>4</v>
      </c>
      <c r="M2" s="22" t="s">
        <v>5</v>
      </c>
      <c r="N2" s="26" t="s">
        <v>8</v>
      </c>
    </row>
    <row r="3" spans="1:18" ht="19.5" customHeight="1" x14ac:dyDescent="0.2">
      <c r="A3" s="44">
        <v>43698</v>
      </c>
      <c r="B3" s="57" t="s">
        <v>75</v>
      </c>
      <c r="C3" s="3">
        <v>48000</v>
      </c>
      <c r="D3" s="4">
        <v>9100</v>
      </c>
      <c r="E3" s="5">
        <v>5000</v>
      </c>
      <c r="F3" s="5">
        <v>1460</v>
      </c>
      <c r="G3" s="5"/>
      <c r="H3" s="41">
        <v>8050</v>
      </c>
      <c r="I3" s="5"/>
      <c r="J3" s="5"/>
      <c r="K3" s="6"/>
      <c r="L3" s="3">
        <f t="shared" ref="L3:L71" si="0">SUM(D3:K3)</f>
        <v>23610</v>
      </c>
      <c r="M3" s="3">
        <f t="shared" ref="M3:M71" si="1">C3-L3</f>
        <v>24390</v>
      </c>
      <c r="N3" s="16">
        <f t="shared" ref="N3:N71" si="2">IFERROR(M3/C3,"")</f>
        <v>0.50812500000000005</v>
      </c>
      <c r="O3" s="34"/>
    </row>
    <row r="4" spans="1:18" ht="19.5" customHeight="1" x14ac:dyDescent="0.2">
      <c r="A4" s="45"/>
      <c r="B4" s="68" t="s">
        <v>76</v>
      </c>
      <c r="C4" s="7">
        <v>17000</v>
      </c>
      <c r="D4" s="8">
        <v>0</v>
      </c>
      <c r="E4" s="9">
        <v>5000</v>
      </c>
      <c r="F4" s="9"/>
      <c r="G4" s="9"/>
      <c r="H4" s="40">
        <v>5750</v>
      </c>
      <c r="I4" s="9"/>
      <c r="J4" s="9"/>
      <c r="K4" s="10"/>
      <c r="L4" s="7">
        <f t="shared" si="0"/>
        <v>10750</v>
      </c>
      <c r="M4" s="7">
        <f t="shared" si="1"/>
        <v>6250</v>
      </c>
      <c r="N4" s="17">
        <f t="shared" si="2"/>
        <v>0.36764705882352944</v>
      </c>
      <c r="O4" s="34"/>
      <c r="Q4" s="1" t="s">
        <v>136</v>
      </c>
      <c r="R4" s="1">
        <v>3000</v>
      </c>
    </row>
    <row r="5" spans="1:18" ht="19.5" customHeight="1" x14ac:dyDescent="0.2">
      <c r="A5" s="45"/>
      <c r="B5" s="68" t="s">
        <v>10</v>
      </c>
      <c r="C5" s="7"/>
      <c r="D5" s="8"/>
      <c r="E5" s="9"/>
      <c r="F5" s="9"/>
      <c r="G5" s="9"/>
      <c r="H5" s="9"/>
      <c r="I5" s="9"/>
      <c r="J5" s="9"/>
      <c r="K5" s="10"/>
      <c r="L5" s="7">
        <f t="shared" si="0"/>
        <v>0</v>
      </c>
      <c r="M5" s="7">
        <f t="shared" si="1"/>
        <v>0</v>
      </c>
      <c r="N5" s="17" t="str">
        <f t="shared" si="2"/>
        <v/>
      </c>
      <c r="O5" s="34"/>
      <c r="Q5" s="1" t="s">
        <v>137</v>
      </c>
      <c r="R5" s="1">
        <v>2300</v>
      </c>
    </row>
    <row r="6" spans="1:18" ht="19.5" customHeight="1" x14ac:dyDescent="0.2">
      <c r="A6" s="46"/>
      <c r="B6" s="74" t="s">
        <v>77</v>
      </c>
      <c r="C6" s="11">
        <v>17500</v>
      </c>
      <c r="D6" s="12">
        <v>2200</v>
      </c>
      <c r="E6" s="13">
        <v>5000</v>
      </c>
      <c r="F6" s="13"/>
      <c r="G6" s="13"/>
      <c r="H6" s="13">
        <v>4600</v>
      </c>
      <c r="I6" s="13"/>
      <c r="J6" s="13"/>
      <c r="K6" s="14"/>
      <c r="L6" s="11">
        <f t="shared" si="0"/>
        <v>11800</v>
      </c>
      <c r="M6" s="11">
        <f t="shared" si="1"/>
        <v>5700</v>
      </c>
      <c r="N6" s="18">
        <f t="shared" si="2"/>
        <v>0.32571428571428573</v>
      </c>
      <c r="O6" s="34"/>
      <c r="Q6" s="1" t="s">
        <v>138</v>
      </c>
      <c r="R6" s="1">
        <v>2000</v>
      </c>
    </row>
    <row r="7" spans="1:18" ht="19.5" customHeight="1" x14ac:dyDescent="0.2">
      <c r="A7" s="44">
        <v>43699</v>
      </c>
      <c r="B7" s="57" t="s">
        <v>78</v>
      </c>
      <c r="C7" s="3">
        <v>4000</v>
      </c>
      <c r="D7" s="4">
        <v>0</v>
      </c>
      <c r="E7" s="5"/>
      <c r="F7" s="5"/>
      <c r="G7" s="5"/>
      <c r="H7" s="5">
        <v>2300</v>
      </c>
      <c r="I7" s="5"/>
      <c r="J7" s="5"/>
      <c r="K7" s="6"/>
      <c r="L7" s="3">
        <f t="shared" si="0"/>
        <v>2300</v>
      </c>
      <c r="M7" s="3">
        <f t="shared" si="1"/>
        <v>1700</v>
      </c>
      <c r="N7" s="16">
        <f t="shared" si="2"/>
        <v>0.42499999999999999</v>
      </c>
      <c r="O7" s="34"/>
      <c r="Q7" s="1" t="s">
        <v>139</v>
      </c>
      <c r="R7" s="1">
        <v>1900</v>
      </c>
    </row>
    <row r="8" spans="1:18" ht="19.5" customHeight="1" x14ac:dyDescent="0.2">
      <c r="A8" s="44"/>
      <c r="B8" s="57" t="s">
        <v>79</v>
      </c>
      <c r="C8" s="3"/>
      <c r="D8" s="4"/>
      <c r="E8" s="5"/>
      <c r="F8" s="5"/>
      <c r="G8" s="5"/>
      <c r="H8" s="5">
        <v>3450</v>
      </c>
      <c r="I8" s="5"/>
      <c r="J8" s="5"/>
      <c r="K8" s="6"/>
      <c r="L8" s="3">
        <f t="shared" si="0"/>
        <v>3450</v>
      </c>
      <c r="M8" s="3">
        <f t="shared" si="1"/>
        <v>-3450</v>
      </c>
      <c r="N8" s="16"/>
      <c r="O8" s="34" t="s">
        <v>42</v>
      </c>
      <c r="Q8" s="1" t="s">
        <v>140</v>
      </c>
      <c r="R8" s="1">
        <v>1900</v>
      </c>
    </row>
    <row r="9" spans="1:18" ht="19.5" customHeight="1" x14ac:dyDescent="0.2">
      <c r="A9" s="45"/>
      <c r="B9" s="68" t="s">
        <v>80</v>
      </c>
      <c r="C9" s="7">
        <v>14000</v>
      </c>
      <c r="D9" s="8">
        <v>2800</v>
      </c>
      <c r="E9" s="9"/>
      <c r="F9" s="9"/>
      <c r="G9" s="9"/>
      <c r="H9" s="9">
        <v>4600</v>
      </c>
      <c r="I9" s="9"/>
      <c r="J9" s="9"/>
      <c r="K9" s="10"/>
      <c r="L9" s="7">
        <f t="shared" si="0"/>
        <v>7400</v>
      </c>
      <c r="M9" s="7">
        <f t="shared" si="1"/>
        <v>6600</v>
      </c>
      <c r="N9" s="17">
        <f t="shared" si="2"/>
        <v>0.47142857142857142</v>
      </c>
      <c r="O9" s="34"/>
    </row>
    <row r="10" spans="1:18" ht="19.5" customHeight="1" x14ac:dyDescent="0.2">
      <c r="A10" s="45"/>
      <c r="B10" s="68" t="s">
        <v>81</v>
      </c>
      <c r="C10" s="7">
        <v>16000</v>
      </c>
      <c r="D10" s="8">
        <v>2200</v>
      </c>
      <c r="E10" s="9"/>
      <c r="F10" s="9"/>
      <c r="G10" s="9"/>
      <c r="H10" s="9">
        <v>5750</v>
      </c>
      <c r="I10" s="9"/>
      <c r="J10" s="9"/>
      <c r="K10" s="10"/>
      <c r="L10" s="7">
        <f t="shared" si="0"/>
        <v>7950</v>
      </c>
      <c r="M10" s="7">
        <f t="shared" si="1"/>
        <v>8050</v>
      </c>
      <c r="N10" s="17">
        <f t="shared" si="2"/>
        <v>0.50312500000000004</v>
      </c>
      <c r="O10" s="34"/>
    </row>
    <row r="11" spans="1:18" ht="19.5" customHeight="1" x14ac:dyDescent="0.2">
      <c r="A11" s="45"/>
      <c r="B11" s="68" t="s">
        <v>82</v>
      </c>
      <c r="C11" s="7"/>
      <c r="D11" s="8"/>
      <c r="E11" s="9"/>
      <c r="F11" s="9"/>
      <c r="G11" s="9"/>
      <c r="H11" s="9"/>
      <c r="I11" s="9"/>
      <c r="J11" s="9"/>
      <c r="K11" s="10"/>
      <c r="L11" s="7">
        <f t="shared" si="0"/>
        <v>0</v>
      </c>
      <c r="M11" s="7">
        <f t="shared" si="1"/>
        <v>0</v>
      </c>
      <c r="N11" s="17" t="str">
        <f t="shared" si="2"/>
        <v/>
      </c>
      <c r="O11" s="34" t="s">
        <v>43</v>
      </c>
    </row>
    <row r="12" spans="1:18" ht="19.5" customHeight="1" x14ac:dyDescent="0.2">
      <c r="A12" s="46"/>
      <c r="B12" s="74" t="s">
        <v>83</v>
      </c>
      <c r="C12" s="11">
        <v>14500</v>
      </c>
      <c r="D12" s="12">
        <v>3150</v>
      </c>
      <c r="E12" s="13"/>
      <c r="F12" s="13"/>
      <c r="G12" s="13"/>
      <c r="H12" s="13">
        <v>5750</v>
      </c>
      <c r="I12" s="13"/>
      <c r="J12" s="13"/>
      <c r="K12" s="14"/>
      <c r="L12" s="11">
        <f t="shared" si="0"/>
        <v>8900</v>
      </c>
      <c r="M12" s="11">
        <f t="shared" si="1"/>
        <v>5600</v>
      </c>
      <c r="N12" s="18">
        <f t="shared" si="2"/>
        <v>0.38620689655172413</v>
      </c>
      <c r="O12" s="34"/>
    </row>
    <row r="13" spans="1:18" ht="19.5" customHeight="1" x14ac:dyDescent="0.2">
      <c r="A13" s="44">
        <v>43700</v>
      </c>
      <c r="B13" s="57" t="s">
        <v>84</v>
      </c>
      <c r="C13" s="3">
        <v>13500</v>
      </c>
      <c r="D13" s="4">
        <v>2800</v>
      </c>
      <c r="E13" s="5">
        <v>3750</v>
      </c>
      <c r="F13" s="5"/>
      <c r="G13" s="5"/>
      <c r="H13" s="5">
        <v>5750</v>
      </c>
      <c r="I13" s="5"/>
      <c r="J13" s="5"/>
      <c r="K13" s="6"/>
      <c r="L13" s="3">
        <f t="shared" si="0"/>
        <v>12300</v>
      </c>
      <c r="M13" s="3">
        <f t="shared" si="1"/>
        <v>1200</v>
      </c>
      <c r="N13" s="16">
        <f t="shared" si="2"/>
        <v>8.8888888888888892E-2</v>
      </c>
      <c r="O13" s="34"/>
    </row>
    <row r="14" spans="1:18" ht="19.5" customHeight="1" x14ac:dyDescent="0.2">
      <c r="A14" s="45"/>
      <c r="B14" s="68" t="s">
        <v>85</v>
      </c>
      <c r="C14" s="7">
        <v>15000</v>
      </c>
      <c r="D14" s="8">
        <v>2800</v>
      </c>
      <c r="E14" s="9">
        <v>3750</v>
      </c>
      <c r="F14" s="9"/>
      <c r="G14" s="9"/>
      <c r="H14" s="9">
        <v>5750</v>
      </c>
      <c r="I14" s="9"/>
      <c r="J14" s="9"/>
      <c r="K14" s="10"/>
      <c r="L14" s="7">
        <f t="shared" si="0"/>
        <v>12300</v>
      </c>
      <c r="M14" s="7">
        <f t="shared" si="1"/>
        <v>2700</v>
      </c>
      <c r="N14" s="17">
        <f t="shared" si="2"/>
        <v>0.18</v>
      </c>
      <c r="O14" s="34"/>
    </row>
    <row r="15" spans="1:18" ht="19.5" customHeight="1" x14ac:dyDescent="0.2">
      <c r="A15" s="45"/>
      <c r="B15" s="68" t="s">
        <v>12</v>
      </c>
      <c r="C15" s="7"/>
      <c r="D15" s="8"/>
      <c r="E15" s="9"/>
      <c r="F15" s="9"/>
      <c r="G15" s="9"/>
      <c r="H15" s="9"/>
      <c r="I15" s="9"/>
      <c r="J15" s="9"/>
      <c r="K15" s="10"/>
      <c r="L15" s="7">
        <f t="shared" si="0"/>
        <v>0</v>
      </c>
      <c r="M15" s="7">
        <f t="shared" si="1"/>
        <v>0</v>
      </c>
      <c r="N15" s="17"/>
      <c r="O15" s="34" t="s">
        <v>44</v>
      </c>
    </row>
    <row r="16" spans="1:18" ht="19.5" customHeight="1" x14ac:dyDescent="0.2">
      <c r="A16" s="45"/>
      <c r="B16" s="68" t="s">
        <v>86</v>
      </c>
      <c r="C16" s="7">
        <v>15500</v>
      </c>
      <c r="D16" s="8">
        <v>3600</v>
      </c>
      <c r="E16" s="9">
        <v>3750</v>
      </c>
      <c r="F16" s="9">
        <v>1190</v>
      </c>
      <c r="G16" s="9"/>
      <c r="H16" s="9">
        <v>4600</v>
      </c>
      <c r="I16" s="9"/>
      <c r="J16" s="9"/>
      <c r="K16" s="10"/>
      <c r="L16" s="7">
        <f t="shared" si="0"/>
        <v>13140</v>
      </c>
      <c r="M16" s="7">
        <f t="shared" si="1"/>
        <v>2360</v>
      </c>
      <c r="N16" s="17">
        <f t="shared" si="2"/>
        <v>0.15225806451612903</v>
      </c>
      <c r="O16" s="34"/>
    </row>
    <row r="17" spans="1:15" ht="19.5" customHeight="1" x14ac:dyDescent="0.2">
      <c r="A17" s="46"/>
      <c r="B17" s="74" t="s">
        <v>87</v>
      </c>
      <c r="C17" s="11">
        <v>16000</v>
      </c>
      <c r="D17" s="12">
        <v>2800</v>
      </c>
      <c r="E17" s="13">
        <v>3750</v>
      </c>
      <c r="F17" s="13"/>
      <c r="G17" s="13"/>
      <c r="H17" s="13">
        <v>4600</v>
      </c>
      <c r="I17" s="13"/>
      <c r="J17" s="13"/>
      <c r="K17" s="14"/>
      <c r="L17" s="11">
        <f t="shared" si="0"/>
        <v>11150</v>
      </c>
      <c r="M17" s="11">
        <f t="shared" si="1"/>
        <v>4850</v>
      </c>
      <c r="N17" s="18">
        <f t="shared" si="2"/>
        <v>0.30312499999999998</v>
      </c>
      <c r="O17" s="34"/>
    </row>
    <row r="18" spans="1:15" ht="19.5" customHeight="1" x14ac:dyDescent="0.2">
      <c r="A18" s="44">
        <v>43701</v>
      </c>
      <c r="B18" s="57" t="s">
        <v>88</v>
      </c>
      <c r="C18" s="3">
        <v>32500</v>
      </c>
      <c r="D18" s="4">
        <v>2800</v>
      </c>
      <c r="E18" s="5"/>
      <c r="F18" s="5"/>
      <c r="G18" s="5"/>
      <c r="H18" s="5">
        <v>4600</v>
      </c>
      <c r="I18" s="5"/>
      <c r="J18" s="5"/>
      <c r="K18" s="6"/>
      <c r="L18" s="3">
        <f t="shared" si="0"/>
        <v>7400</v>
      </c>
      <c r="M18" s="3">
        <f t="shared" si="1"/>
        <v>25100</v>
      </c>
      <c r="N18" s="16">
        <f t="shared" si="2"/>
        <v>0.77230769230769236</v>
      </c>
      <c r="O18" s="34"/>
    </row>
    <row r="19" spans="1:15" ht="19.5" customHeight="1" x14ac:dyDescent="0.2">
      <c r="A19" s="45"/>
      <c r="B19" s="68" t="s">
        <v>89</v>
      </c>
      <c r="C19" s="7">
        <v>15000</v>
      </c>
      <c r="D19" s="8">
        <v>2800</v>
      </c>
      <c r="E19" s="9"/>
      <c r="F19" s="9"/>
      <c r="G19" s="9"/>
      <c r="H19" s="9">
        <v>4600</v>
      </c>
      <c r="I19" s="9"/>
      <c r="J19" s="9"/>
      <c r="K19" s="10"/>
      <c r="L19" s="7">
        <f t="shared" si="0"/>
        <v>7400</v>
      </c>
      <c r="M19" s="7">
        <f t="shared" si="1"/>
        <v>7600</v>
      </c>
      <c r="N19" s="17">
        <f t="shared" si="2"/>
        <v>0.50666666666666671</v>
      </c>
      <c r="O19" s="34"/>
    </row>
    <row r="20" spans="1:15" ht="19.5" customHeight="1" x14ac:dyDescent="0.2">
      <c r="A20" s="45"/>
      <c r="B20" s="68" t="s">
        <v>90</v>
      </c>
      <c r="C20" s="7">
        <v>15000</v>
      </c>
      <c r="D20" s="8">
        <v>2800</v>
      </c>
      <c r="E20" s="9"/>
      <c r="F20" s="9"/>
      <c r="G20" s="9"/>
      <c r="H20" s="9">
        <v>4600</v>
      </c>
      <c r="I20" s="9"/>
      <c r="J20" s="9"/>
      <c r="K20" s="10"/>
      <c r="L20" s="7">
        <f t="shared" si="0"/>
        <v>7400</v>
      </c>
      <c r="M20" s="7">
        <f t="shared" si="1"/>
        <v>7600</v>
      </c>
      <c r="N20" s="17">
        <f t="shared" si="2"/>
        <v>0.50666666666666671</v>
      </c>
      <c r="O20" s="34"/>
    </row>
    <row r="21" spans="1:15" ht="19.5" customHeight="1" x14ac:dyDescent="0.2">
      <c r="A21" s="47"/>
      <c r="B21" s="96" t="s">
        <v>13</v>
      </c>
      <c r="C21" s="35">
        <v>15000</v>
      </c>
      <c r="D21" s="36">
        <v>2800</v>
      </c>
      <c r="E21" s="37"/>
      <c r="F21" s="37"/>
      <c r="G21" s="37"/>
      <c r="H21" s="37">
        <v>4600</v>
      </c>
      <c r="I21" s="37"/>
      <c r="J21" s="37"/>
      <c r="K21" s="38"/>
      <c r="L21" s="35">
        <f t="shared" si="0"/>
        <v>7400</v>
      </c>
      <c r="M21" s="35">
        <f t="shared" si="1"/>
        <v>7600</v>
      </c>
      <c r="N21" s="39">
        <f t="shared" si="2"/>
        <v>0.50666666666666671</v>
      </c>
      <c r="O21" s="34"/>
    </row>
    <row r="22" spans="1:15" ht="19.5" customHeight="1" x14ac:dyDescent="0.2">
      <c r="A22" s="46"/>
      <c r="B22" s="74" t="s">
        <v>91</v>
      </c>
      <c r="C22" s="11"/>
      <c r="D22" s="12"/>
      <c r="E22" s="13"/>
      <c r="F22" s="13"/>
      <c r="G22" s="13"/>
      <c r="H22" s="13"/>
      <c r="I22" s="13"/>
      <c r="J22" s="13"/>
      <c r="K22" s="14"/>
      <c r="L22" s="11">
        <f t="shared" si="0"/>
        <v>0</v>
      </c>
      <c r="M22" s="11">
        <f t="shared" si="1"/>
        <v>0</v>
      </c>
      <c r="N22" s="18" t="str">
        <f t="shared" si="2"/>
        <v/>
      </c>
      <c r="O22" s="34"/>
    </row>
    <row r="23" spans="1:15" ht="19.5" customHeight="1" x14ac:dyDescent="0.2">
      <c r="A23" s="44">
        <v>43702</v>
      </c>
      <c r="B23" s="57" t="s">
        <v>9</v>
      </c>
      <c r="C23" s="3"/>
      <c r="D23" s="4"/>
      <c r="E23" s="5"/>
      <c r="F23" s="5"/>
      <c r="G23" s="5"/>
      <c r="H23" s="5"/>
      <c r="I23" s="5"/>
      <c r="J23" s="5"/>
      <c r="K23" s="6"/>
      <c r="L23" s="3">
        <f t="shared" si="0"/>
        <v>0</v>
      </c>
      <c r="M23" s="3">
        <f t="shared" si="1"/>
        <v>0</v>
      </c>
      <c r="N23" s="16" t="str">
        <f t="shared" si="2"/>
        <v/>
      </c>
      <c r="O23" s="34"/>
    </row>
    <row r="24" spans="1:15" ht="19.5" customHeight="1" x14ac:dyDescent="0.2">
      <c r="A24" s="45"/>
      <c r="B24" s="68"/>
      <c r="C24" s="7"/>
      <c r="D24" s="8"/>
      <c r="E24" s="9"/>
      <c r="F24" s="9"/>
      <c r="G24" s="9"/>
      <c r="H24" s="9"/>
      <c r="I24" s="9"/>
      <c r="J24" s="9"/>
      <c r="K24" s="10"/>
      <c r="L24" s="7">
        <f t="shared" si="0"/>
        <v>0</v>
      </c>
      <c r="M24" s="7">
        <f t="shared" si="1"/>
        <v>0</v>
      </c>
      <c r="N24" s="17" t="str">
        <f t="shared" si="2"/>
        <v/>
      </c>
      <c r="O24" s="34"/>
    </row>
    <row r="25" spans="1:15" ht="19.5" customHeight="1" x14ac:dyDescent="0.2">
      <c r="A25" s="45"/>
      <c r="B25" s="68"/>
      <c r="C25" s="7"/>
      <c r="D25" s="8"/>
      <c r="E25" s="9"/>
      <c r="F25" s="9"/>
      <c r="G25" s="9"/>
      <c r="H25" s="9"/>
      <c r="I25" s="9"/>
      <c r="J25" s="9"/>
      <c r="K25" s="10"/>
      <c r="L25" s="7">
        <f t="shared" si="0"/>
        <v>0</v>
      </c>
      <c r="M25" s="7">
        <f t="shared" si="1"/>
        <v>0</v>
      </c>
      <c r="N25" s="17" t="str">
        <f t="shared" si="2"/>
        <v/>
      </c>
      <c r="O25" s="34"/>
    </row>
    <row r="26" spans="1:15" ht="19.5" customHeight="1" x14ac:dyDescent="0.2">
      <c r="A26" s="46"/>
      <c r="B26" s="74"/>
      <c r="C26" s="11"/>
      <c r="D26" s="12"/>
      <c r="E26" s="13"/>
      <c r="F26" s="13"/>
      <c r="G26" s="13"/>
      <c r="H26" s="13"/>
      <c r="I26" s="13"/>
      <c r="J26" s="13"/>
      <c r="K26" s="14"/>
      <c r="L26" s="11">
        <f t="shared" si="0"/>
        <v>0</v>
      </c>
      <c r="M26" s="11">
        <f t="shared" si="1"/>
        <v>0</v>
      </c>
      <c r="N26" s="18" t="str">
        <f t="shared" si="2"/>
        <v/>
      </c>
      <c r="O26" s="34"/>
    </row>
    <row r="27" spans="1:15" ht="19.5" customHeight="1" x14ac:dyDescent="0.2">
      <c r="A27" s="44">
        <v>43703</v>
      </c>
      <c r="B27" s="57" t="s">
        <v>92</v>
      </c>
      <c r="C27" s="3">
        <v>5000</v>
      </c>
      <c r="D27" s="4">
        <v>0</v>
      </c>
      <c r="E27" s="5"/>
      <c r="F27" s="5">
        <v>1180</v>
      </c>
      <c r="G27" s="5"/>
      <c r="H27" s="5">
        <v>2300</v>
      </c>
      <c r="I27" s="5"/>
      <c r="J27" s="5"/>
      <c r="K27" s="6"/>
      <c r="L27" s="3">
        <f t="shared" si="0"/>
        <v>3480</v>
      </c>
      <c r="M27" s="3">
        <f t="shared" si="1"/>
        <v>1520</v>
      </c>
      <c r="N27" s="16">
        <f t="shared" si="2"/>
        <v>0.30399999999999999</v>
      </c>
      <c r="O27" s="34"/>
    </row>
    <row r="28" spans="1:15" ht="19.5" customHeight="1" x14ac:dyDescent="0.2">
      <c r="A28" s="45"/>
      <c r="B28" s="68" t="s">
        <v>93</v>
      </c>
      <c r="C28" s="7">
        <v>41000</v>
      </c>
      <c r="D28" s="8">
        <v>20000</v>
      </c>
      <c r="E28" s="9"/>
      <c r="F28" s="9"/>
      <c r="G28" s="9"/>
      <c r="H28" s="9">
        <v>6900</v>
      </c>
      <c r="I28" s="9"/>
      <c r="J28" s="9"/>
      <c r="K28" s="10"/>
      <c r="L28" s="7">
        <f t="shared" si="0"/>
        <v>26900</v>
      </c>
      <c r="M28" s="7">
        <f t="shared" si="1"/>
        <v>14100</v>
      </c>
      <c r="N28" s="17">
        <f t="shared" si="2"/>
        <v>0.34390243902439022</v>
      </c>
      <c r="O28" s="34"/>
    </row>
    <row r="29" spans="1:15" ht="19.5" customHeight="1" x14ac:dyDescent="0.2">
      <c r="A29" s="45"/>
      <c r="B29" s="68" t="s">
        <v>94</v>
      </c>
      <c r="C29" s="7">
        <v>17000</v>
      </c>
      <c r="D29" s="8">
        <v>3600</v>
      </c>
      <c r="E29" s="9"/>
      <c r="F29" s="9"/>
      <c r="G29" s="9"/>
      <c r="H29" s="9">
        <v>5750</v>
      </c>
      <c r="I29" s="9"/>
      <c r="J29" s="9"/>
      <c r="K29" s="10"/>
      <c r="L29" s="7">
        <f t="shared" si="0"/>
        <v>9350</v>
      </c>
      <c r="M29" s="7">
        <f t="shared" si="1"/>
        <v>7650</v>
      </c>
      <c r="N29" s="17">
        <f t="shared" si="2"/>
        <v>0.45</v>
      </c>
      <c r="O29" s="34"/>
    </row>
    <row r="30" spans="1:15" ht="19.5" customHeight="1" x14ac:dyDescent="0.2">
      <c r="A30" s="46"/>
      <c r="B30" s="74" t="s">
        <v>95</v>
      </c>
      <c r="C30" s="11">
        <v>15800</v>
      </c>
      <c r="D30" s="12">
        <v>4000</v>
      </c>
      <c r="E30" s="13"/>
      <c r="F30" s="13"/>
      <c r="G30" s="13"/>
      <c r="H30" s="13">
        <v>5750</v>
      </c>
      <c r="I30" s="13"/>
      <c r="J30" s="13"/>
      <c r="K30" s="14"/>
      <c r="L30" s="11">
        <f t="shared" si="0"/>
        <v>9750</v>
      </c>
      <c r="M30" s="11">
        <f t="shared" si="1"/>
        <v>6050</v>
      </c>
      <c r="N30" s="18">
        <f t="shared" si="2"/>
        <v>0.38291139240506328</v>
      </c>
      <c r="O30" s="34"/>
    </row>
    <row r="31" spans="1:15" ht="19.5" customHeight="1" x14ac:dyDescent="0.2">
      <c r="A31" s="44">
        <v>43704</v>
      </c>
      <c r="B31" s="57" t="s">
        <v>15</v>
      </c>
      <c r="C31" s="3">
        <v>124740</v>
      </c>
      <c r="D31" s="4">
        <v>20000</v>
      </c>
      <c r="E31" s="5">
        <v>15000</v>
      </c>
      <c r="F31" s="5">
        <v>510</v>
      </c>
      <c r="G31" s="5"/>
      <c r="H31" s="5">
        <v>18400</v>
      </c>
      <c r="I31" s="5"/>
      <c r="J31" s="5"/>
      <c r="K31" s="6"/>
      <c r="L31" s="3">
        <f t="shared" si="0"/>
        <v>53910</v>
      </c>
      <c r="M31" s="3">
        <f t="shared" si="1"/>
        <v>70830</v>
      </c>
      <c r="N31" s="16">
        <f t="shared" si="2"/>
        <v>0.56782106782106778</v>
      </c>
      <c r="O31" s="34"/>
    </row>
    <row r="32" spans="1:15" ht="19.5" customHeight="1" x14ac:dyDescent="0.2">
      <c r="A32" s="45"/>
      <c r="B32" s="68" t="s">
        <v>16</v>
      </c>
      <c r="C32" s="7">
        <v>8500</v>
      </c>
      <c r="D32" s="8">
        <v>4050</v>
      </c>
      <c r="E32" s="9"/>
      <c r="F32" s="9"/>
      <c r="G32" s="9"/>
      <c r="H32" s="9">
        <v>3450</v>
      </c>
      <c r="I32" s="9"/>
      <c r="J32" s="9"/>
      <c r="K32" s="10"/>
      <c r="L32" s="7">
        <f t="shared" si="0"/>
        <v>7500</v>
      </c>
      <c r="M32" s="7">
        <f t="shared" si="1"/>
        <v>1000</v>
      </c>
      <c r="N32" s="17">
        <f t="shared" si="2"/>
        <v>0.11764705882352941</v>
      </c>
      <c r="O32" s="34"/>
    </row>
    <row r="33" spans="1:15" ht="19.5" customHeight="1" x14ac:dyDescent="0.2">
      <c r="A33" s="45"/>
      <c r="B33" s="68"/>
      <c r="C33" s="7"/>
      <c r="D33" s="8"/>
      <c r="E33" s="9"/>
      <c r="F33" s="9"/>
      <c r="G33" s="9"/>
      <c r="H33" s="9"/>
      <c r="I33" s="9"/>
      <c r="J33" s="9"/>
      <c r="K33" s="10"/>
      <c r="L33" s="7">
        <f t="shared" si="0"/>
        <v>0</v>
      </c>
      <c r="M33" s="7">
        <f t="shared" si="1"/>
        <v>0</v>
      </c>
      <c r="N33" s="17" t="str">
        <f t="shared" si="2"/>
        <v/>
      </c>
      <c r="O33" s="34"/>
    </row>
    <row r="34" spans="1:15" ht="19.5" customHeight="1" x14ac:dyDescent="0.2">
      <c r="A34" s="46"/>
      <c r="B34" s="74"/>
      <c r="C34" s="11"/>
      <c r="D34" s="12"/>
      <c r="E34" s="13"/>
      <c r="F34" s="13"/>
      <c r="G34" s="13"/>
      <c r="H34" s="13"/>
      <c r="I34" s="13"/>
      <c r="J34" s="13"/>
      <c r="K34" s="14"/>
      <c r="L34" s="11">
        <f t="shared" si="0"/>
        <v>0</v>
      </c>
      <c r="M34" s="11">
        <f t="shared" si="1"/>
        <v>0</v>
      </c>
      <c r="N34" s="18" t="str">
        <f t="shared" si="2"/>
        <v/>
      </c>
      <c r="O34" s="34"/>
    </row>
    <row r="35" spans="1:15" ht="19.5" customHeight="1" x14ac:dyDescent="0.2">
      <c r="A35" s="44">
        <v>43705</v>
      </c>
      <c r="B35" s="57" t="s">
        <v>96</v>
      </c>
      <c r="C35" s="3">
        <v>25000</v>
      </c>
      <c r="D35" s="4">
        <v>2800</v>
      </c>
      <c r="E35" s="5">
        <v>5000</v>
      </c>
      <c r="F35" s="5"/>
      <c r="G35" s="5"/>
      <c r="H35" s="5">
        <v>4600</v>
      </c>
      <c r="I35" s="5"/>
      <c r="J35" s="5"/>
      <c r="K35" s="6"/>
      <c r="L35" s="3">
        <f t="shared" si="0"/>
        <v>12400</v>
      </c>
      <c r="M35" s="3">
        <f t="shared" si="1"/>
        <v>12600</v>
      </c>
      <c r="N35" s="16">
        <f t="shared" si="2"/>
        <v>0.504</v>
      </c>
      <c r="O35" s="34"/>
    </row>
    <row r="36" spans="1:15" ht="19.5" customHeight="1" x14ac:dyDescent="0.2">
      <c r="A36" s="45"/>
      <c r="B36" s="68" t="s">
        <v>97</v>
      </c>
      <c r="C36" s="7">
        <v>42000</v>
      </c>
      <c r="D36" s="8">
        <v>8200</v>
      </c>
      <c r="E36" s="9">
        <v>5000</v>
      </c>
      <c r="F36" s="9"/>
      <c r="G36" s="9"/>
      <c r="H36" s="9">
        <v>9200</v>
      </c>
      <c r="I36" s="9"/>
      <c r="J36" s="9"/>
      <c r="K36" s="10"/>
      <c r="L36" s="7">
        <f t="shared" si="0"/>
        <v>22400</v>
      </c>
      <c r="M36" s="7">
        <f t="shared" si="1"/>
        <v>19600</v>
      </c>
      <c r="N36" s="17">
        <f t="shared" si="2"/>
        <v>0.46666666666666667</v>
      </c>
      <c r="O36" s="34"/>
    </row>
    <row r="37" spans="1:15" ht="19.5" customHeight="1" x14ac:dyDescent="0.2">
      <c r="A37" s="45"/>
      <c r="B37" s="68" t="s">
        <v>98</v>
      </c>
      <c r="C37" s="7">
        <v>15000</v>
      </c>
      <c r="D37" s="8">
        <v>2800</v>
      </c>
      <c r="E37" s="9">
        <v>5000</v>
      </c>
      <c r="F37" s="9"/>
      <c r="G37" s="9"/>
      <c r="H37" s="9">
        <v>4600</v>
      </c>
      <c r="I37" s="9"/>
      <c r="J37" s="9"/>
      <c r="K37" s="10"/>
      <c r="L37" s="7">
        <f t="shared" si="0"/>
        <v>12400</v>
      </c>
      <c r="M37" s="7">
        <f t="shared" si="1"/>
        <v>2600</v>
      </c>
      <c r="N37" s="17">
        <f t="shared" si="2"/>
        <v>0.17333333333333334</v>
      </c>
      <c r="O37" s="34"/>
    </row>
    <row r="38" spans="1:15" ht="19.5" customHeight="1" x14ac:dyDescent="0.2">
      <c r="A38" s="46"/>
      <c r="B38" s="74"/>
      <c r="C38" s="11"/>
      <c r="D38" s="12"/>
      <c r="E38" s="13"/>
      <c r="F38" s="13"/>
      <c r="G38" s="13"/>
      <c r="H38" s="13"/>
      <c r="I38" s="13"/>
      <c r="J38" s="13"/>
      <c r="K38" s="14"/>
      <c r="L38" s="11">
        <f t="shared" si="0"/>
        <v>0</v>
      </c>
      <c r="M38" s="11">
        <f t="shared" si="1"/>
        <v>0</v>
      </c>
      <c r="N38" s="18" t="str">
        <f t="shared" si="2"/>
        <v/>
      </c>
      <c r="O38" s="34"/>
    </row>
    <row r="39" spans="1:15" ht="19.5" customHeight="1" x14ac:dyDescent="0.2">
      <c r="A39" s="44">
        <v>43706</v>
      </c>
      <c r="B39" s="57" t="s">
        <v>17</v>
      </c>
      <c r="C39" s="3"/>
      <c r="D39" s="4"/>
      <c r="E39" s="5"/>
      <c r="F39" s="5"/>
      <c r="G39" s="5"/>
      <c r="H39" s="5"/>
      <c r="I39" s="5"/>
      <c r="J39" s="5"/>
      <c r="K39" s="6"/>
      <c r="L39" s="3">
        <f t="shared" si="0"/>
        <v>0</v>
      </c>
      <c r="M39" s="3">
        <f t="shared" si="1"/>
        <v>0</v>
      </c>
      <c r="N39" s="16" t="str">
        <f t="shared" si="2"/>
        <v/>
      </c>
      <c r="O39" s="34" t="s">
        <v>40</v>
      </c>
    </row>
    <row r="40" spans="1:15" ht="19.5" customHeight="1" x14ac:dyDescent="0.2">
      <c r="A40" s="45"/>
      <c r="B40" s="68" t="s">
        <v>99</v>
      </c>
      <c r="C40" s="7">
        <v>15000</v>
      </c>
      <c r="D40" s="8">
        <v>2800</v>
      </c>
      <c r="E40" s="9"/>
      <c r="F40" s="9"/>
      <c r="G40" s="9"/>
      <c r="H40" s="9">
        <v>6900</v>
      </c>
      <c r="I40" s="9"/>
      <c r="J40" s="9"/>
      <c r="K40" s="10"/>
      <c r="L40" s="7">
        <f t="shared" si="0"/>
        <v>9700</v>
      </c>
      <c r="M40" s="7">
        <f t="shared" si="1"/>
        <v>5300</v>
      </c>
      <c r="N40" s="17">
        <f t="shared" si="2"/>
        <v>0.35333333333333333</v>
      </c>
      <c r="O40" s="34"/>
    </row>
    <row r="41" spans="1:15" ht="19.5" customHeight="1" x14ac:dyDescent="0.2">
      <c r="A41" s="45"/>
      <c r="B41" s="68"/>
      <c r="C41" s="7"/>
      <c r="D41" s="8"/>
      <c r="E41" s="9"/>
      <c r="F41" s="9"/>
      <c r="G41" s="9"/>
      <c r="H41" s="9"/>
      <c r="I41" s="9"/>
      <c r="J41" s="9"/>
      <c r="K41" s="10"/>
      <c r="L41" s="7">
        <f t="shared" si="0"/>
        <v>0</v>
      </c>
      <c r="M41" s="7">
        <f t="shared" si="1"/>
        <v>0</v>
      </c>
      <c r="N41" s="17" t="str">
        <f t="shared" si="2"/>
        <v/>
      </c>
      <c r="O41" s="34"/>
    </row>
    <row r="42" spans="1:15" ht="19.5" customHeight="1" x14ac:dyDescent="0.2">
      <c r="A42" s="46"/>
      <c r="B42" s="74"/>
      <c r="C42" s="11"/>
      <c r="D42" s="12"/>
      <c r="E42" s="13"/>
      <c r="F42" s="13"/>
      <c r="G42" s="13"/>
      <c r="H42" s="13"/>
      <c r="I42" s="13"/>
      <c r="J42" s="13"/>
      <c r="K42" s="14"/>
      <c r="L42" s="11">
        <f t="shared" si="0"/>
        <v>0</v>
      </c>
      <c r="M42" s="11">
        <f t="shared" si="1"/>
        <v>0</v>
      </c>
      <c r="N42" s="18" t="str">
        <f t="shared" si="2"/>
        <v/>
      </c>
      <c r="O42" s="34"/>
    </row>
    <row r="43" spans="1:15" ht="19.5" customHeight="1" x14ac:dyDescent="0.2">
      <c r="A43" s="44">
        <v>43707</v>
      </c>
      <c r="B43" s="57" t="s">
        <v>18</v>
      </c>
      <c r="C43" s="3">
        <v>47300</v>
      </c>
      <c r="D43" s="4">
        <v>16200</v>
      </c>
      <c r="E43" s="5"/>
      <c r="F43" s="5"/>
      <c r="G43" s="5"/>
      <c r="H43" s="5">
        <v>12650</v>
      </c>
      <c r="I43" s="5"/>
      <c r="J43" s="5">
        <v>5225</v>
      </c>
      <c r="K43" s="6"/>
      <c r="L43" s="3">
        <f t="shared" si="0"/>
        <v>34075</v>
      </c>
      <c r="M43" s="3">
        <f t="shared" si="1"/>
        <v>13225</v>
      </c>
      <c r="N43" s="16">
        <f t="shared" si="2"/>
        <v>0.27959830866807611</v>
      </c>
      <c r="O43" s="34"/>
    </row>
    <row r="44" spans="1:15" ht="19.5" customHeight="1" x14ac:dyDescent="0.2">
      <c r="A44" s="45"/>
      <c r="B44" s="68" t="s">
        <v>19</v>
      </c>
      <c r="C44" s="7"/>
      <c r="D44" s="8"/>
      <c r="E44" s="9"/>
      <c r="F44" s="9"/>
      <c r="G44" s="9"/>
      <c r="H44" s="9"/>
      <c r="I44" s="9"/>
      <c r="J44" s="9"/>
      <c r="K44" s="10"/>
      <c r="L44" s="7">
        <f t="shared" si="0"/>
        <v>0</v>
      </c>
      <c r="M44" s="7">
        <f t="shared" si="1"/>
        <v>0</v>
      </c>
      <c r="N44" s="17" t="str">
        <f t="shared" si="2"/>
        <v/>
      </c>
      <c r="O44" s="34" t="s">
        <v>40</v>
      </c>
    </row>
    <row r="45" spans="1:15" ht="19.5" customHeight="1" x14ac:dyDescent="0.2">
      <c r="A45" s="45"/>
      <c r="B45" s="68" t="s">
        <v>100</v>
      </c>
      <c r="C45" s="7">
        <v>43000</v>
      </c>
      <c r="D45" s="8">
        <v>1800</v>
      </c>
      <c r="E45" s="9"/>
      <c r="F45" s="9"/>
      <c r="G45" s="9"/>
      <c r="H45" s="9">
        <v>5750</v>
      </c>
      <c r="I45" s="9"/>
      <c r="J45" s="9">
        <v>2375</v>
      </c>
      <c r="K45" s="10"/>
      <c r="L45" s="7">
        <f t="shared" si="0"/>
        <v>9925</v>
      </c>
      <c r="M45" s="7">
        <f t="shared" si="1"/>
        <v>33075</v>
      </c>
      <c r="N45" s="17">
        <f t="shared" si="2"/>
        <v>0.76918604651162792</v>
      </c>
      <c r="O45" s="34"/>
    </row>
    <row r="46" spans="1:15" ht="19.5" customHeight="1" x14ac:dyDescent="0.2">
      <c r="A46" s="46"/>
      <c r="B46" s="74"/>
      <c r="C46" s="11"/>
      <c r="D46" s="12"/>
      <c r="E46" s="13"/>
      <c r="F46" s="13"/>
      <c r="G46" s="13"/>
      <c r="H46" s="13"/>
      <c r="I46" s="13"/>
      <c r="J46" s="13"/>
      <c r="K46" s="14"/>
      <c r="L46" s="11">
        <f t="shared" si="0"/>
        <v>0</v>
      </c>
      <c r="M46" s="11">
        <f t="shared" si="1"/>
        <v>0</v>
      </c>
      <c r="N46" s="18" t="str">
        <f t="shared" si="2"/>
        <v/>
      </c>
      <c r="O46" s="34"/>
    </row>
    <row r="47" spans="1:15" ht="19.5" customHeight="1" x14ac:dyDescent="0.2">
      <c r="A47" s="44">
        <v>43708</v>
      </c>
      <c r="B47" s="57" t="s">
        <v>20</v>
      </c>
      <c r="C47" s="3">
        <v>173000</v>
      </c>
      <c r="D47" s="4">
        <v>37500</v>
      </c>
      <c r="E47" s="5">
        <v>11250</v>
      </c>
      <c r="F47" s="5"/>
      <c r="G47" s="5"/>
      <c r="H47" s="5">
        <v>29900</v>
      </c>
      <c r="I47" s="5"/>
      <c r="J47" s="5">
        <v>6650</v>
      </c>
      <c r="K47" s="6"/>
      <c r="L47" s="3">
        <f t="shared" si="0"/>
        <v>85300</v>
      </c>
      <c r="M47" s="3">
        <f t="shared" si="1"/>
        <v>87700</v>
      </c>
      <c r="N47" s="16">
        <f t="shared" si="2"/>
        <v>0.50693641618497109</v>
      </c>
      <c r="O47" s="34"/>
    </row>
    <row r="48" spans="1:15" ht="19.5" customHeight="1" x14ac:dyDescent="0.2">
      <c r="A48" s="45"/>
      <c r="B48" s="68" t="s">
        <v>101</v>
      </c>
      <c r="C48" s="7">
        <v>19000</v>
      </c>
      <c r="D48" s="8">
        <v>3400</v>
      </c>
      <c r="E48" s="9"/>
      <c r="F48" s="9"/>
      <c r="G48" s="9"/>
      <c r="H48" s="9">
        <v>4600</v>
      </c>
      <c r="I48" s="9"/>
      <c r="J48" s="9">
        <v>1900</v>
      </c>
      <c r="K48" s="10"/>
      <c r="L48" s="7">
        <f t="shared" si="0"/>
        <v>9900</v>
      </c>
      <c r="M48" s="7">
        <f t="shared" si="1"/>
        <v>9100</v>
      </c>
      <c r="N48" s="17">
        <f t="shared" si="2"/>
        <v>0.47894736842105262</v>
      </c>
      <c r="O48" s="34"/>
    </row>
    <row r="49" spans="1:15" ht="19.5" customHeight="1" x14ac:dyDescent="0.2">
      <c r="A49" s="45"/>
      <c r="B49" s="68" t="s">
        <v>102</v>
      </c>
      <c r="C49" s="7">
        <v>18500</v>
      </c>
      <c r="D49" s="8">
        <v>3000</v>
      </c>
      <c r="E49" s="9"/>
      <c r="F49" s="9"/>
      <c r="G49" s="9"/>
      <c r="H49" s="9">
        <v>4600</v>
      </c>
      <c r="I49" s="9"/>
      <c r="J49" s="9">
        <v>1900</v>
      </c>
      <c r="K49" s="10"/>
      <c r="L49" s="7">
        <f t="shared" si="0"/>
        <v>9500</v>
      </c>
      <c r="M49" s="7">
        <f t="shared" si="1"/>
        <v>9000</v>
      </c>
      <c r="N49" s="17">
        <f t="shared" si="2"/>
        <v>0.48648648648648651</v>
      </c>
      <c r="O49" s="34"/>
    </row>
    <row r="50" spans="1:15" ht="19.5" customHeight="1" x14ac:dyDescent="0.2">
      <c r="A50" s="46"/>
      <c r="B50" s="74"/>
      <c r="C50" s="11"/>
      <c r="D50" s="12"/>
      <c r="E50" s="13"/>
      <c r="F50" s="13"/>
      <c r="G50" s="13"/>
      <c r="H50" s="13"/>
      <c r="I50" s="13"/>
      <c r="J50" s="13"/>
      <c r="K50" s="14"/>
      <c r="L50" s="11">
        <f t="shared" si="0"/>
        <v>0</v>
      </c>
      <c r="M50" s="11">
        <f t="shared" si="1"/>
        <v>0</v>
      </c>
      <c r="N50" s="18" t="str">
        <f t="shared" si="2"/>
        <v/>
      </c>
      <c r="O50" s="34"/>
    </row>
    <row r="51" spans="1:15" ht="19.5" customHeight="1" x14ac:dyDescent="0.2">
      <c r="A51" s="44">
        <v>43709</v>
      </c>
      <c r="B51" s="57" t="s">
        <v>103</v>
      </c>
      <c r="C51" s="3">
        <v>15000</v>
      </c>
      <c r="D51" s="4">
        <v>3750</v>
      </c>
      <c r="E51" s="5"/>
      <c r="F51" s="5"/>
      <c r="G51" s="5"/>
      <c r="H51" s="5">
        <v>4600</v>
      </c>
      <c r="I51" s="5"/>
      <c r="J51" s="5"/>
      <c r="K51" s="6"/>
      <c r="L51" s="3">
        <f t="shared" si="0"/>
        <v>8350</v>
      </c>
      <c r="M51" s="3">
        <f t="shared" si="1"/>
        <v>6650</v>
      </c>
      <c r="N51" s="16">
        <f t="shared" si="2"/>
        <v>0.44333333333333336</v>
      </c>
      <c r="O51" s="34"/>
    </row>
    <row r="52" spans="1:15" ht="19.5" customHeight="1" x14ac:dyDescent="0.2">
      <c r="A52" s="45"/>
      <c r="B52" s="68" t="s">
        <v>22</v>
      </c>
      <c r="C52" s="7">
        <v>36000</v>
      </c>
      <c r="D52" s="8">
        <v>5600</v>
      </c>
      <c r="E52" s="9"/>
      <c r="F52" s="9"/>
      <c r="G52" s="9"/>
      <c r="H52" s="9">
        <v>10350</v>
      </c>
      <c r="I52" s="9"/>
      <c r="J52" s="9"/>
      <c r="K52" s="10"/>
      <c r="L52" s="7">
        <f t="shared" si="0"/>
        <v>15950</v>
      </c>
      <c r="M52" s="7">
        <f t="shared" si="1"/>
        <v>20050</v>
      </c>
      <c r="N52" s="17">
        <f t="shared" si="2"/>
        <v>0.55694444444444446</v>
      </c>
      <c r="O52" s="34"/>
    </row>
    <row r="53" spans="1:15" ht="19.5" customHeight="1" x14ac:dyDescent="0.2">
      <c r="A53" s="45"/>
      <c r="B53" s="68" t="s">
        <v>21</v>
      </c>
      <c r="C53" s="7"/>
      <c r="D53" s="8"/>
      <c r="E53" s="9"/>
      <c r="F53" s="9"/>
      <c r="G53" s="9"/>
      <c r="H53" s="9"/>
      <c r="I53" s="9"/>
      <c r="J53" s="9"/>
      <c r="K53" s="10"/>
      <c r="L53" s="7">
        <f t="shared" si="0"/>
        <v>0</v>
      </c>
      <c r="M53" s="7">
        <f t="shared" si="1"/>
        <v>0</v>
      </c>
      <c r="N53" s="17" t="str">
        <f t="shared" si="2"/>
        <v/>
      </c>
      <c r="O53" s="34" t="s">
        <v>40</v>
      </c>
    </row>
    <row r="54" spans="1:15" ht="19.5" customHeight="1" x14ac:dyDescent="0.2">
      <c r="A54" s="46"/>
      <c r="B54" s="74"/>
      <c r="C54" s="11"/>
      <c r="D54" s="12"/>
      <c r="E54" s="13"/>
      <c r="F54" s="13"/>
      <c r="G54" s="13"/>
      <c r="H54" s="13"/>
      <c r="I54" s="13"/>
      <c r="J54" s="13"/>
      <c r="K54" s="14"/>
      <c r="L54" s="11">
        <f t="shared" si="0"/>
        <v>0</v>
      </c>
      <c r="M54" s="11">
        <f t="shared" si="1"/>
        <v>0</v>
      </c>
      <c r="N54" s="18" t="str">
        <f t="shared" si="2"/>
        <v/>
      </c>
      <c r="O54" s="34"/>
    </row>
    <row r="55" spans="1:15" ht="19.5" customHeight="1" x14ac:dyDescent="0.2">
      <c r="A55" s="44">
        <v>43710</v>
      </c>
      <c r="B55" s="57" t="s">
        <v>23</v>
      </c>
      <c r="C55" s="3">
        <v>20000</v>
      </c>
      <c r="D55" s="4">
        <v>2220</v>
      </c>
      <c r="E55" s="5">
        <v>5000</v>
      </c>
      <c r="F55" s="5"/>
      <c r="G55" s="5"/>
      <c r="H55" s="5">
        <v>9200</v>
      </c>
      <c r="I55" s="5"/>
      <c r="J55" s="5"/>
      <c r="K55" s="6"/>
      <c r="L55" s="3">
        <f t="shared" si="0"/>
        <v>16420</v>
      </c>
      <c r="M55" s="3">
        <f t="shared" si="1"/>
        <v>3580</v>
      </c>
      <c r="N55" s="16">
        <f t="shared" si="2"/>
        <v>0.17899999999999999</v>
      </c>
      <c r="O55" s="34"/>
    </row>
    <row r="56" spans="1:15" ht="19.5" customHeight="1" x14ac:dyDescent="0.2">
      <c r="A56" s="45"/>
      <c r="B56" s="68" t="s">
        <v>104</v>
      </c>
      <c r="C56" s="7">
        <v>17000</v>
      </c>
      <c r="D56" s="8">
        <v>2800</v>
      </c>
      <c r="E56" s="9">
        <v>5000</v>
      </c>
      <c r="F56" s="9"/>
      <c r="G56" s="9"/>
      <c r="H56" s="9">
        <v>4600</v>
      </c>
      <c r="I56" s="9"/>
      <c r="J56" s="9"/>
      <c r="K56" s="10"/>
      <c r="L56" s="7">
        <f t="shared" si="0"/>
        <v>12400</v>
      </c>
      <c r="M56" s="7">
        <f t="shared" si="1"/>
        <v>4600</v>
      </c>
      <c r="N56" s="17">
        <f t="shared" si="2"/>
        <v>0.27058823529411763</v>
      </c>
      <c r="O56" s="34"/>
    </row>
    <row r="57" spans="1:15" ht="19.5" customHeight="1" x14ac:dyDescent="0.2">
      <c r="A57" s="45"/>
      <c r="B57" s="68" t="s">
        <v>105</v>
      </c>
      <c r="C57" s="7"/>
      <c r="D57" s="8"/>
      <c r="E57" s="9"/>
      <c r="F57" s="9"/>
      <c r="G57" s="9"/>
      <c r="H57" s="9"/>
      <c r="I57" s="9"/>
      <c r="J57" s="9"/>
      <c r="K57" s="10"/>
      <c r="L57" s="7">
        <f t="shared" si="0"/>
        <v>0</v>
      </c>
      <c r="M57" s="7">
        <f t="shared" si="1"/>
        <v>0</v>
      </c>
      <c r="N57" s="17"/>
      <c r="O57" s="34" t="s">
        <v>40</v>
      </c>
    </row>
    <row r="58" spans="1:15" ht="19.5" customHeight="1" x14ac:dyDescent="0.2">
      <c r="A58" s="45"/>
      <c r="B58" s="68" t="s">
        <v>106</v>
      </c>
      <c r="C58" s="7"/>
      <c r="D58" s="8"/>
      <c r="E58" s="9"/>
      <c r="F58" s="9"/>
      <c r="G58" s="9"/>
      <c r="H58" s="9"/>
      <c r="I58" s="9"/>
      <c r="J58" s="9"/>
      <c r="K58" s="10"/>
      <c r="L58" s="7">
        <f t="shared" si="0"/>
        <v>0</v>
      </c>
      <c r="M58" s="7">
        <f t="shared" si="1"/>
        <v>0</v>
      </c>
      <c r="N58" s="17" t="str">
        <f t="shared" si="2"/>
        <v/>
      </c>
      <c r="O58" s="34" t="s">
        <v>40</v>
      </c>
    </row>
    <row r="59" spans="1:15" ht="19.5" customHeight="1" x14ac:dyDescent="0.2">
      <c r="A59" s="46"/>
      <c r="B59" s="74" t="s">
        <v>107</v>
      </c>
      <c r="C59" s="11">
        <v>31500</v>
      </c>
      <c r="D59" s="12">
        <v>6000</v>
      </c>
      <c r="E59" s="13">
        <v>5000</v>
      </c>
      <c r="F59" s="13"/>
      <c r="G59" s="13"/>
      <c r="H59" s="13">
        <v>6900</v>
      </c>
      <c r="I59" s="13"/>
      <c r="J59" s="13"/>
      <c r="K59" s="14"/>
      <c r="L59" s="11">
        <f t="shared" si="0"/>
        <v>17900</v>
      </c>
      <c r="M59" s="11">
        <f t="shared" si="1"/>
        <v>13600</v>
      </c>
      <c r="N59" s="18">
        <f t="shared" si="2"/>
        <v>0.43174603174603177</v>
      </c>
      <c r="O59" s="34"/>
    </row>
    <row r="60" spans="1:15" ht="19.5" customHeight="1" x14ac:dyDescent="0.2">
      <c r="A60" s="44">
        <v>43711</v>
      </c>
      <c r="B60" s="57" t="s">
        <v>9</v>
      </c>
      <c r="C60" s="3"/>
      <c r="D60" s="4"/>
      <c r="E60" s="5"/>
      <c r="F60" s="5"/>
      <c r="G60" s="5"/>
      <c r="H60" s="5"/>
      <c r="I60" s="5"/>
      <c r="J60" s="5"/>
      <c r="K60" s="6"/>
      <c r="L60" s="3">
        <f t="shared" si="0"/>
        <v>0</v>
      </c>
      <c r="M60" s="3">
        <f t="shared" si="1"/>
        <v>0</v>
      </c>
      <c r="N60" s="16" t="str">
        <f t="shared" si="2"/>
        <v/>
      </c>
      <c r="O60" s="34"/>
    </row>
    <row r="61" spans="1:15" ht="19.5" customHeight="1" x14ac:dyDescent="0.2">
      <c r="A61" s="45"/>
      <c r="B61" s="68"/>
      <c r="C61" s="7"/>
      <c r="D61" s="8"/>
      <c r="E61" s="9"/>
      <c r="F61" s="9"/>
      <c r="G61" s="9"/>
      <c r="H61" s="9"/>
      <c r="I61" s="9"/>
      <c r="J61" s="9"/>
      <c r="K61" s="10"/>
      <c r="L61" s="7">
        <f t="shared" si="0"/>
        <v>0</v>
      </c>
      <c r="M61" s="7">
        <f t="shared" si="1"/>
        <v>0</v>
      </c>
      <c r="N61" s="17" t="str">
        <f t="shared" si="2"/>
        <v/>
      </c>
      <c r="O61" s="34"/>
    </row>
    <row r="62" spans="1:15" ht="19.5" customHeight="1" x14ac:dyDescent="0.2">
      <c r="A62" s="45"/>
      <c r="B62" s="68"/>
      <c r="C62" s="7"/>
      <c r="D62" s="8"/>
      <c r="E62" s="9"/>
      <c r="F62" s="9"/>
      <c r="G62" s="9"/>
      <c r="H62" s="9"/>
      <c r="I62" s="9"/>
      <c r="J62" s="9"/>
      <c r="K62" s="10"/>
      <c r="L62" s="7">
        <f t="shared" si="0"/>
        <v>0</v>
      </c>
      <c r="M62" s="7">
        <f t="shared" si="1"/>
        <v>0</v>
      </c>
      <c r="N62" s="17" t="str">
        <f t="shared" si="2"/>
        <v/>
      </c>
      <c r="O62" s="34"/>
    </row>
    <row r="63" spans="1:15" ht="19.5" customHeight="1" x14ac:dyDescent="0.2">
      <c r="A63" s="46"/>
      <c r="B63" s="74"/>
      <c r="C63" s="11"/>
      <c r="D63" s="12"/>
      <c r="E63" s="13"/>
      <c r="F63" s="13"/>
      <c r="G63" s="13"/>
      <c r="H63" s="13"/>
      <c r="I63" s="13"/>
      <c r="J63" s="13"/>
      <c r="K63" s="14"/>
      <c r="L63" s="11">
        <f t="shared" si="0"/>
        <v>0</v>
      </c>
      <c r="M63" s="11">
        <f t="shared" si="1"/>
        <v>0</v>
      </c>
      <c r="N63" s="18" t="str">
        <f t="shared" si="2"/>
        <v/>
      </c>
      <c r="O63" s="34"/>
    </row>
    <row r="64" spans="1:15" ht="19.5" customHeight="1" x14ac:dyDescent="0.2">
      <c r="A64" s="44">
        <v>43712</v>
      </c>
      <c r="B64" s="57" t="s">
        <v>9</v>
      </c>
      <c r="C64" s="3"/>
      <c r="D64" s="4"/>
      <c r="E64" s="5"/>
      <c r="F64" s="5"/>
      <c r="G64" s="5"/>
      <c r="H64" s="5"/>
      <c r="I64" s="5"/>
      <c r="J64" s="5"/>
      <c r="K64" s="6"/>
      <c r="L64" s="3">
        <f t="shared" si="0"/>
        <v>0</v>
      </c>
      <c r="M64" s="3">
        <f t="shared" si="1"/>
        <v>0</v>
      </c>
      <c r="N64" s="16" t="str">
        <f t="shared" si="2"/>
        <v/>
      </c>
      <c r="O64" s="34"/>
    </row>
    <row r="65" spans="1:15" ht="19.5" customHeight="1" x14ac:dyDescent="0.2">
      <c r="A65" s="45"/>
      <c r="B65" s="68"/>
      <c r="C65" s="7"/>
      <c r="D65" s="8"/>
      <c r="E65" s="9"/>
      <c r="F65" s="9"/>
      <c r="G65" s="9"/>
      <c r="H65" s="9"/>
      <c r="I65" s="9"/>
      <c r="J65" s="9"/>
      <c r="K65" s="10"/>
      <c r="L65" s="7">
        <f t="shared" si="0"/>
        <v>0</v>
      </c>
      <c r="M65" s="7">
        <f t="shared" si="1"/>
        <v>0</v>
      </c>
      <c r="N65" s="17" t="str">
        <f t="shared" si="2"/>
        <v/>
      </c>
      <c r="O65" s="34"/>
    </row>
    <row r="66" spans="1:15" ht="19.5" customHeight="1" x14ac:dyDescent="0.2">
      <c r="A66" s="45"/>
      <c r="B66" s="68"/>
      <c r="C66" s="7"/>
      <c r="D66" s="8"/>
      <c r="E66" s="9"/>
      <c r="F66" s="9"/>
      <c r="G66" s="9"/>
      <c r="H66" s="9"/>
      <c r="I66" s="9"/>
      <c r="J66" s="9"/>
      <c r="K66" s="10"/>
      <c r="L66" s="7">
        <f t="shared" si="0"/>
        <v>0</v>
      </c>
      <c r="M66" s="7">
        <f t="shared" si="1"/>
        <v>0</v>
      </c>
      <c r="N66" s="17" t="str">
        <f t="shared" si="2"/>
        <v/>
      </c>
      <c r="O66" s="34"/>
    </row>
    <row r="67" spans="1:15" ht="19.5" customHeight="1" x14ac:dyDescent="0.2">
      <c r="A67" s="46"/>
      <c r="B67" s="74"/>
      <c r="C67" s="11"/>
      <c r="D67" s="12"/>
      <c r="E67" s="13"/>
      <c r="F67" s="13"/>
      <c r="G67" s="13"/>
      <c r="H67" s="13"/>
      <c r="I67" s="13"/>
      <c r="J67" s="13"/>
      <c r="K67" s="14"/>
      <c r="L67" s="11">
        <f t="shared" si="0"/>
        <v>0</v>
      </c>
      <c r="M67" s="11">
        <f t="shared" si="1"/>
        <v>0</v>
      </c>
      <c r="N67" s="18" t="str">
        <f t="shared" si="2"/>
        <v/>
      </c>
      <c r="O67" s="34"/>
    </row>
    <row r="68" spans="1:15" ht="19.5" customHeight="1" x14ac:dyDescent="0.2">
      <c r="A68" s="44">
        <v>43713</v>
      </c>
      <c r="B68" s="57" t="s">
        <v>9</v>
      </c>
      <c r="C68" s="3"/>
      <c r="D68" s="4"/>
      <c r="E68" s="5"/>
      <c r="F68" s="5"/>
      <c r="G68" s="5"/>
      <c r="H68" s="5"/>
      <c r="I68" s="5"/>
      <c r="J68" s="5"/>
      <c r="K68" s="6"/>
      <c r="L68" s="3">
        <f t="shared" si="0"/>
        <v>0</v>
      </c>
      <c r="M68" s="3">
        <f t="shared" si="1"/>
        <v>0</v>
      </c>
      <c r="N68" s="16" t="str">
        <f t="shared" si="2"/>
        <v/>
      </c>
      <c r="O68" s="34"/>
    </row>
    <row r="69" spans="1:15" ht="19.5" customHeight="1" x14ac:dyDescent="0.2">
      <c r="A69" s="45"/>
      <c r="B69" s="68"/>
      <c r="C69" s="7"/>
      <c r="D69" s="8"/>
      <c r="E69" s="9"/>
      <c r="F69" s="9"/>
      <c r="G69" s="9"/>
      <c r="H69" s="9"/>
      <c r="I69" s="9"/>
      <c r="J69" s="9"/>
      <c r="K69" s="10"/>
      <c r="L69" s="7">
        <f t="shared" si="0"/>
        <v>0</v>
      </c>
      <c r="M69" s="7">
        <f t="shared" si="1"/>
        <v>0</v>
      </c>
      <c r="N69" s="17" t="str">
        <f t="shared" si="2"/>
        <v/>
      </c>
      <c r="O69" s="34"/>
    </row>
    <row r="70" spans="1:15" ht="19.5" customHeight="1" x14ac:dyDescent="0.2">
      <c r="A70" s="45"/>
      <c r="B70" s="68"/>
      <c r="C70" s="7"/>
      <c r="D70" s="8"/>
      <c r="E70" s="9"/>
      <c r="F70" s="9"/>
      <c r="G70" s="9"/>
      <c r="H70" s="9"/>
      <c r="I70" s="9"/>
      <c r="J70" s="9"/>
      <c r="K70" s="10"/>
      <c r="L70" s="7">
        <f t="shared" si="0"/>
        <v>0</v>
      </c>
      <c r="M70" s="7">
        <f t="shared" si="1"/>
        <v>0</v>
      </c>
      <c r="N70" s="17" t="str">
        <f t="shared" si="2"/>
        <v/>
      </c>
      <c r="O70" s="34"/>
    </row>
    <row r="71" spans="1:15" ht="19.5" customHeight="1" x14ac:dyDescent="0.2">
      <c r="A71" s="46"/>
      <c r="B71" s="74"/>
      <c r="C71" s="11"/>
      <c r="D71" s="12"/>
      <c r="E71" s="13"/>
      <c r="F71" s="13"/>
      <c r="G71" s="13"/>
      <c r="H71" s="13"/>
      <c r="I71" s="13"/>
      <c r="J71" s="13"/>
      <c r="K71" s="14"/>
      <c r="L71" s="11">
        <f t="shared" si="0"/>
        <v>0</v>
      </c>
      <c r="M71" s="11">
        <f t="shared" si="1"/>
        <v>0</v>
      </c>
      <c r="N71" s="18" t="str">
        <f t="shared" si="2"/>
        <v/>
      </c>
      <c r="O71" s="34"/>
    </row>
    <row r="72" spans="1:15" ht="19.5" customHeight="1" x14ac:dyDescent="0.2">
      <c r="A72" s="44">
        <v>43714</v>
      </c>
      <c r="B72" s="57" t="s">
        <v>108</v>
      </c>
      <c r="C72" s="3">
        <v>46600</v>
      </c>
      <c r="D72" s="4">
        <v>16700</v>
      </c>
      <c r="E72" s="5"/>
      <c r="F72" s="5">
        <v>1520</v>
      </c>
      <c r="G72" s="5"/>
      <c r="H72" s="5">
        <v>13800</v>
      </c>
      <c r="I72" s="5"/>
      <c r="J72" s="5"/>
      <c r="K72" s="6"/>
      <c r="L72" s="3">
        <f t="shared" ref="L72:L133" si="3">SUM(D72:K72)</f>
        <v>32020</v>
      </c>
      <c r="M72" s="3">
        <f t="shared" ref="M72:M133" si="4">C72-L72</f>
        <v>14580</v>
      </c>
      <c r="N72" s="16">
        <f t="shared" ref="N72:N134" si="5">IFERROR(M72/C72,"")</f>
        <v>0.31287553648068672</v>
      </c>
      <c r="O72" s="34"/>
    </row>
    <row r="73" spans="1:15" ht="19.5" customHeight="1" x14ac:dyDescent="0.2">
      <c r="A73" s="45"/>
      <c r="B73" s="68" t="s">
        <v>21</v>
      </c>
      <c r="C73" s="7"/>
      <c r="D73" s="8"/>
      <c r="E73" s="9"/>
      <c r="F73" s="9"/>
      <c r="G73" s="9"/>
      <c r="H73" s="9"/>
      <c r="I73" s="9"/>
      <c r="J73" s="9"/>
      <c r="K73" s="10"/>
      <c r="L73" s="7">
        <f t="shared" si="3"/>
        <v>0</v>
      </c>
      <c r="M73" s="7">
        <f t="shared" si="4"/>
        <v>0</v>
      </c>
      <c r="N73" s="17" t="str">
        <f t="shared" si="5"/>
        <v/>
      </c>
      <c r="O73" s="34" t="s">
        <v>40</v>
      </c>
    </row>
    <row r="74" spans="1:15" ht="19.5" customHeight="1" x14ac:dyDescent="0.2">
      <c r="A74" s="45"/>
      <c r="B74" s="68"/>
      <c r="C74" s="7"/>
      <c r="D74" s="8"/>
      <c r="E74" s="9"/>
      <c r="F74" s="9"/>
      <c r="G74" s="9"/>
      <c r="H74" s="9"/>
      <c r="I74" s="9"/>
      <c r="J74" s="9"/>
      <c r="K74" s="10"/>
      <c r="L74" s="7">
        <f t="shared" si="3"/>
        <v>0</v>
      </c>
      <c r="M74" s="7">
        <f t="shared" si="4"/>
        <v>0</v>
      </c>
      <c r="N74" s="17" t="str">
        <f t="shared" si="5"/>
        <v/>
      </c>
      <c r="O74" s="34"/>
    </row>
    <row r="75" spans="1:15" ht="19.5" customHeight="1" x14ac:dyDescent="0.2">
      <c r="A75" s="46"/>
      <c r="B75" s="74"/>
      <c r="C75" s="11"/>
      <c r="D75" s="12"/>
      <c r="E75" s="13"/>
      <c r="F75" s="13"/>
      <c r="G75" s="13"/>
      <c r="H75" s="13"/>
      <c r="I75" s="13"/>
      <c r="J75" s="13"/>
      <c r="K75" s="14"/>
      <c r="L75" s="11">
        <f t="shared" si="3"/>
        <v>0</v>
      </c>
      <c r="M75" s="11">
        <f t="shared" si="4"/>
        <v>0</v>
      </c>
      <c r="N75" s="18" t="str">
        <f t="shared" si="5"/>
        <v/>
      </c>
      <c r="O75" s="34"/>
    </row>
    <row r="76" spans="1:15" ht="19.5" customHeight="1" x14ac:dyDescent="0.2">
      <c r="A76" s="44">
        <v>43715</v>
      </c>
      <c r="B76" s="57" t="s">
        <v>24</v>
      </c>
      <c r="C76" s="3"/>
      <c r="D76" s="4"/>
      <c r="E76" s="5"/>
      <c r="F76" s="5"/>
      <c r="G76" s="5"/>
      <c r="H76" s="5">
        <v>4600</v>
      </c>
      <c r="I76" s="5"/>
      <c r="J76" s="5"/>
      <c r="K76" s="6"/>
      <c r="L76" s="3">
        <f t="shared" si="3"/>
        <v>4600</v>
      </c>
      <c r="M76" s="3">
        <f t="shared" si="4"/>
        <v>-4600</v>
      </c>
      <c r="N76" s="16" t="str">
        <f t="shared" si="5"/>
        <v/>
      </c>
      <c r="O76" s="34" t="s">
        <v>42</v>
      </c>
    </row>
    <row r="77" spans="1:15" ht="19.5" customHeight="1" x14ac:dyDescent="0.2">
      <c r="A77" s="45"/>
      <c r="B77" s="68" t="s">
        <v>109</v>
      </c>
      <c r="C77" s="7">
        <v>5000</v>
      </c>
      <c r="D77" s="8">
        <v>300</v>
      </c>
      <c r="E77" s="9"/>
      <c r="F77" s="9">
        <v>770</v>
      </c>
      <c r="G77" s="9"/>
      <c r="H77" s="9">
        <v>2300</v>
      </c>
      <c r="I77" s="9"/>
      <c r="J77" s="9"/>
      <c r="K77" s="10"/>
      <c r="L77" s="7">
        <f t="shared" si="3"/>
        <v>3370</v>
      </c>
      <c r="M77" s="7">
        <f t="shared" si="4"/>
        <v>1630</v>
      </c>
      <c r="N77" s="17">
        <f t="shared" si="5"/>
        <v>0.32600000000000001</v>
      </c>
      <c r="O77" s="34"/>
    </row>
    <row r="78" spans="1:15" ht="19.5" customHeight="1" x14ac:dyDescent="0.2">
      <c r="A78" s="45"/>
      <c r="B78" s="68" t="s">
        <v>110</v>
      </c>
      <c r="C78" s="7">
        <v>103100</v>
      </c>
      <c r="D78" s="8">
        <v>24500</v>
      </c>
      <c r="E78" s="9"/>
      <c r="F78" s="9"/>
      <c r="G78" s="9"/>
      <c r="H78" s="9">
        <v>23000</v>
      </c>
      <c r="I78" s="9"/>
      <c r="J78" s="9"/>
      <c r="K78" s="10"/>
      <c r="L78" s="7">
        <f t="shared" si="3"/>
        <v>47500</v>
      </c>
      <c r="M78" s="7">
        <f t="shared" si="4"/>
        <v>55600</v>
      </c>
      <c r="N78" s="17">
        <f t="shared" si="5"/>
        <v>0.539282250242483</v>
      </c>
      <c r="O78" s="34"/>
    </row>
    <row r="79" spans="1:15" ht="19.5" customHeight="1" x14ac:dyDescent="0.2">
      <c r="A79" s="46"/>
      <c r="B79" s="74"/>
      <c r="C79" s="11"/>
      <c r="D79" s="12"/>
      <c r="E79" s="13"/>
      <c r="F79" s="13"/>
      <c r="G79" s="13"/>
      <c r="H79" s="13"/>
      <c r="I79" s="13"/>
      <c r="J79" s="13"/>
      <c r="K79" s="14"/>
      <c r="L79" s="11">
        <f t="shared" si="3"/>
        <v>0</v>
      </c>
      <c r="M79" s="11">
        <f t="shared" si="4"/>
        <v>0</v>
      </c>
      <c r="N79" s="18" t="str">
        <f t="shared" si="5"/>
        <v/>
      </c>
      <c r="O79" s="34"/>
    </row>
    <row r="80" spans="1:15" ht="19.5" customHeight="1" x14ac:dyDescent="0.2">
      <c r="A80" s="44">
        <v>43716</v>
      </c>
      <c r="B80" s="57" t="s">
        <v>111</v>
      </c>
      <c r="C80" s="3">
        <v>27300</v>
      </c>
      <c r="D80" s="4">
        <v>5300</v>
      </c>
      <c r="E80" s="5">
        <v>5000</v>
      </c>
      <c r="F80" s="5"/>
      <c r="G80" s="5"/>
      <c r="H80" s="5">
        <v>6900</v>
      </c>
      <c r="I80" s="5"/>
      <c r="J80" s="5"/>
      <c r="K80" s="6"/>
      <c r="L80" s="3">
        <f t="shared" si="3"/>
        <v>17200</v>
      </c>
      <c r="M80" s="3">
        <f t="shared" si="4"/>
        <v>10100</v>
      </c>
      <c r="N80" s="16">
        <f t="shared" si="5"/>
        <v>0.36996336996336998</v>
      </c>
      <c r="O80" s="34"/>
    </row>
    <row r="81" spans="1:15" ht="19.5" customHeight="1" x14ac:dyDescent="0.2">
      <c r="A81" s="45"/>
      <c r="B81" s="68" t="s">
        <v>112</v>
      </c>
      <c r="C81" s="7">
        <v>5000</v>
      </c>
      <c r="D81" s="8">
        <v>0</v>
      </c>
      <c r="E81" s="9">
        <v>2000</v>
      </c>
      <c r="F81" s="9"/>
      <c r="G81" s="9"/>
      <c r="H81" s="9">
        <v>2300</v>
      </c>
      <c r="I81" s="9"/>
      <c r="J81" s="9"/>
      <c r="K81" s="10"/>
      <c r="L81" s="7">
        <f t="shared" si="3"/>
        <v>4300</v>
      </c>
      <c r="M81" s="7">
        <f t="shared" si="4"/>
        <v>700</v>
      </c>
      <c r="N81" s="17">
        <f t="shared" si="5"/>
        <v>0.14000000000000001</v>
      </c>
      <c r="O81" s="34"/>
    </row>
    <row r="82" spans="1:15" ht="19.5" customHeight="1" x14ac:dyDescent="0.2">
      <c r="A82" s="45"/>
      <c r="B82" s="68" t="s">
        <v>113</v>
      </c>
      <c r="C82" s="7">
        <v>5000</v>
      </c>
      <c r="D82" s="8">
        <v>0</v>
      </c>
      <c r="E82" s="9">
        <v>2000</v>
      </c>
      <c r="F82" s="9"/>
      <c r="G82" s="9"/>
      <c r="H82" s="9">
        <v>2300</v>
      </c>
      <c r="I82" s="9"/>
      <c r="J82" s="9"/>
      <c r="K82" s="10"/>
      <c r="L82" s="7">
        <f t="shared" si="3"/>
        <v>4300</v>
      </c>
      <c r="M82" s="7">
        <f t="shared" si="4"/>
        <v>700</v>
      </c>
      <c r="N82" s="17">
        <f t="shared" si="5"/>
        <v>0.14000000000000001</v>
      </c>
      <c r="O82" s="34"/>
    </row>
    <row r="83" spans="1:15" ht="19.5" customHeight="1" x14ac:dyDescent="0.2">
      <c r="A83" s="47"/>
      <c r="B83" s="96" t="s">
        <v>114</v>
      </c>
      <c r="C83" s="35">
        <v>15000</v>
      </c>
      <c r="D83" s="36">
        <v>2800</v>
      </c>
      <c r="E83" s="37">
        <v>3000</v>
      </c>
      <c r="F83" s="37"/>
      <c r="G83" s="37"/>
      <c r="H83" s="37">
        <v>3450</v>
      </c>
      <c r="I83" s="37"/>
      <c r="J83" s="37"/>
      <c r="K83" s="38"/>
      <c r="L83" s="35">
        <f t="shared" si="3"/>
        <v>9250</v>
      </c>
      <c r="M83" s="35">
        <f t="shared" si="4"/>
        <v>5750</v>
      </c>
      <c r="N83" s="39">
        <f t="shared" si="5"/>
        <v>0.38333333333333336</v>
      </c>
      <c r="O83" s="34"/>
    </row>
    <row r="84" spans="1:15" ht="19.5" customHeight="1" x14ac:dyDescent="0.2">
      <c r="A84" s="46"/>
      <c r="B84" s="74" t="s">
        <v>25</v>
      </c>
      <c r="C84" s="11">
        <v>15000</v>
      </c>
      <c r="D84" s="12">
        <v>0</v>
      </c>
      <c r="E84" s="13">
        <v>3000</v>
      </c>
      <c r="F84" s="13"/>
      <c r="G84" s="13"/>
      <c r="H84" s="13">
        <v>2300</v>
      </c>
      <c r="I84" s="13"/>
      <c r="J84" s="13"/>
      <c r="K84" s="14"/>
      <c r="L84" s="11">
        <f t="shared" si="3"/>
        <v>5300</v>
      </c>
      <c r="M84" s="11">
        <f t="shared" si="4"/>
        <v>9700</v>
      </c>
      <c r="N84" s="18">
        <f t="shared" si="5"/>
        <v>0.64666666666666661</v>
      </c>
      <c r="O84" s="34"/>
    </row>
    <row r="85" spans="1:15" ht="19.5" customHeight="1" x14ac:dyDescent="0.2">
      <c r="A85" s="44">
        <v>43717</v>
      </c>
      <c r="B85" s="57" t="s">
        <v>115</v>
      </c>
      <c r="C85" s="3">
        <v>22000</v>
      </c>
      <c r="D85" s="4">
        <v>2800</v>
      </c>
      <c r="E85" s="5">
        <v>3750</v>
      </c>
      <c r="F85" s="5"/>
      <c r="G85" s="5"/>
      <c r="H85" s="5">
        <v>4600</v>
      </c>
      <c r="I85" s="5"/>
      <c r="J85" s="5"/>
      <c r="K85" s="6"/>
      <c r="L85" s="3">
        <f t="shared" si="3"/>
        <v>11150</v>
      </c>
      <c r="M85" s="3">
        <f t="shared" si="4"/>
        <v>10850</v>
      </c>
      <c r="N85" s="16">
        <f t="shared" si="5"/>
        <v>0.49318181818181817</v>
      </c>
      <c r="O85" s="34"/>
    </row>
    <row r="86" spans="1:15" ht="19.5" customHeight="1" x14ac:dyDescent="0.2">
      <c r="A86" s="45"/>
      <c r="B86" s="68" t="s">
        <v>116</v>
      </c>
      <c r="C86" s="7">
        <v>5000</v>
      </c>
      <c r="D86" s="8">
        <v>160</v>
      </c>
      <c r="E86" s="9">
        <v>2000</v>
      </c>
      <c r="F86" s="9"/>
      <c r="G86" s="9"/>
      <c r="H86" s="9">
        <v>2300</v>
      </c>
      <c r="I86" s="9"/>
      <c r="J86" s="9"/>
      <c r="K86" s="10"/>
      <c r="L86" s="7">
        <f t="shared" si="3"/>
        <v>4460</v>
      </c>
      <c r="M86" s="7">
        <f t="shared" si="4"/>
        <v>540</v>
      </c>
      <c r="N86" s="17">
        <f t="shared" si="5"/>
        <v>0.108</v>
      </c>
      <c r="O86" s="34"/>
    </row>
    <row r="87" spans="1:15" ht="19.5" customHeight="1" x14ac:dyDescent="0.2">
      <c r="A87" s="45"/>
      <c r="B87" s="68" t="s">
        <v>117</v>
      </c>
      <c r="C87" s="7">
        <v>29000</v>
      </c>
      <c r="D87" s="8">
        <v>7550</v>
      </c>
      <c r="E87" s="9">
        <v>5500</v>
      </c>
      <c r="F87" s="9"/>
      <c r="G87" s="9"/>
      <c r="H87" s="9">
        <v>4600</v>
      </c>
      <c r="I87" s="9"/>
      <c r="J87" s="9"/>
      <c r="K87" s="10"/>
      <c r="L87" s="7">
        <f t="shared" si="3"/>
        <v>17650</v>
      </c>
      <c r="M87" s="7">
        <f t="shared" si="4"/>
        <v>11350</v>
      </c>
      <c r="N87" s="17">
        <f t="shared" si="5"/>
        <v>0.39137931034482759</v>
      </c>
      <c r="O87" s="34"/>
    </row>
    <row r="88" spans="1:15" ht="19.5" customHeight="1" x14ac:dyDescent="0.2">
      <c r="A88" s="46"/>
      <c r="B88" s="74" t="s">
        <v>118</v>
      </c>
      <c r="C88" s="11">
        <v>15300</v>
      </c>
      <c r="D88" s="12">
        <v>3600</v>
      </c>
      <c r="E88" s="13">
        <v>3750</v>
      </c>
      <c r="F88" s="13"/>
      <c r="G88" s="13"/>
      <c r="H88" s="13">
        <v>3450</v>
      </c>
      <c r="I88" s="13"/>
      <c r="J88" s="13"/>
      <c r="K88" s="14"/>
      <c r="L88" s="11">
        <f t="shared" si="3"/>
        <v>10800</v>
      </c>
      <c r="M88" s="11">
        <f t="shared" si="4"/>
        <v>4500</v>
      </c>
      <c r="N88" s="18">
        <f t="shared" si="5"/>
        <v>0.29411764705882354</v>
      </c>
      <c r="O88" s="34"/>
    </row>
    <row r="89" spans="1:15" ht="19.5" customHeight="1" x14ac:dyDescent="0.2">
      <c r="A89" s="44">
        <v>43718</v>
      </c>
      <c r="B89" s="57" t="s">
        <v>26</v>
      </c>
      <c r="C89" s="3">
        <v>21000</v>
      </c>
      <c r="D89" s="4">
        <v>2800</v>
      </c>
      <c r="E89" s="5">
        <v>5000</v>
      </c>
      <c r="F89" s="5">
        <v>770</v>
      </c>
      <c r="G89" s="5"/>
      <c r="H89" s="5">
        <v>4600</v>
      </c>
      <c r="I89" s="5"/>
      <c r="J89" s="5"/>
      <c r="K89" s="6"/>
      <c r="L89" s="3">
        <f t="shared" si="3"/>
        <v>13170</v>
      </c>
      <c r="M89" s="3">
        <f t="shared" si="4"/>
        <v>7830</v>
      </c>
      <c r="N89" s="16">
        <f t="shared" si="5"/>
        <v>0.37285714285714283</v>
      </c>
      <c r="O89" s="34"/>
    </row>
    <row r="90" spans="1:15" ht="19.5" customHeight="1" x14ac:dyDescent="0.2">
      <c r="A90" s="45"/>
      <c r="B90" s="68" t="s">
        <v>93</v>
      </c>
      <c r="C90" s="7">
        <v>19800</v>
      </c>
      <c r="D90" s="8">
        <v>9900</v>
      </c>
      <c r="E90" s="9">
        <v>5000</v>
      </c>
      <c r="F90" s="9"/>
      <c r="G90" s="9"/>
      <c r="H90" s="9">
        <v>3450</v>
      </c>
      <c r="I90" s="9"/>
      <c r="J90" s="9"/>
      <c r="K90" s="10"/>
      <c r="L90" s="7">
        <f t="shared" si="3"/>
        <v>18350</v>
      </c>
      <c r="M90" s="7">
        <f t="shared" si="4"/>
        <v>1450</v>
      </c>
      <c r="N90" s="17">
        <f t="shared" si="5"/>
        <v>7.3232323232323232E-2</v>
      </c>
      <c r="O90" s="34"/>
    </row>
    <row r="91" spans="1:15" ht="19.5" customHeight="1" x14ac:dyDescent="0.2">
      <c r="A91" s="45"/>
      <c r="B91" s="68" t="s">
        <v>27</v>
      </c>
      <c r="C91" s="7">
        <v>45000</v>
      </c>
      <c r="D91" s="8">
        <v>18000</v>
      </c>
      <c r="E91" s="9">
        <v>5000</v>
      </c>
      <c r="F91" s="9"/>
      <c r="G91" s="9"/>
      <c r="H91" s="9">
        <v>11500</v>
      </c>
      <c r="I91" s="9"/>
      <c r="J91" s="9"/>
      <c r="K91" s="10"/>
      <c r="L91" s="7">
        <f t="shared" si="3"/>
        <v>34500</v>
      </c>
      <c r="M91" s="7">
        <f t="shared" si="4"/>
        <v>10500</v>
      </c>
      <c r="N91" s="17">
        <f t="shared" si="5"/>
        <v>0.23333333333333334</v>
      </c>
      <c r="O91" s="34"/>
    </row>
    <row r="92" spans="1:15" ht="19.5" customHeight="1" x14ac:dyDescent="0.2">
      <c r="A92" s="46"/>
      <c r="B92" s="74"/>
      <c r="C92" s="11"/>
      <c r="D92" s="12"/>
      <c r="E92" s="13"/>
      <c r="F92" s="13"/>
      <c r="G92" s="13"/>
      <c r="H92" s="13"/>
      <c r="I92" s="13"/>
      <c r="J92" s="13"/>
      <c r="K92" s="14"/>
      <c r="L92" s="11">
        <f t="shared" si="3"/>
        <v>0</v>
      </c>
      <c r="M92" s="11">
        <f t="shared" si="4"/>
        <v>0</v>
      </c>
      <c r="N92" s="18" t="str">
        <f t="shared" si="5"/>
        <v/>
      </c>
      <c r="O92" s="34"/>
    </row>
    <row r="93" spans="1:15" ht="19.5" customHeight="1" x14ac:dyDescent="0.2">
      <c r="A93" s="44">
        <v>43719</v>
      </c>
      <c r="B93" s="57" t="s">
        <v>119</v>
      </c>
      <c r="C93" s="3">
        <v>5000</v>
      </c>
      <c r="D93" s="4">
        <v>50</v>
      </c>
      <c r="E93" s="5"/>
      <c r="F93" s="5">
        <v>510</v>
      </c>
      <c r="G93" s="5"/>
      <c r="H93" s="5">
        <v>3450</v>
      </c>
      <c r="I93" s="5"/>
      <c r="J93" s="5"/>
      <c r="K93" s="6"/>
      <c r="L93" s="3">
        <f t="shared" si="3"/>
        <v>4010</v>
      </c>
      <c r="M93" s="3">
        <f t="shared" si="4"/>
        <v>990</v>
      </c>
      <c r="N93" s="16">
        <f t="shared" si="5"/>
        <v>0.19800000000000001</v>
      </c>
      <c r="O93" s="34"/>
    </row>
    <row r="94" spans="1:15" ht="19.5" customHeight="1" x14ac:dyDescent="0.2">
      <c r="A94" s="45"/>
      <c r="B94" s="68" t="s">
        <v>105</v>
      </c>
      <c r="C94" s="7">
        <v>105300</v>
      </c>
      <c r="D94" s="8">
        <v>25600</v>
      </c>
      <c r="E94" s="9"/>
      <c r="F94" s="9"/>
      <c r="G94" s="9"/>
      <c r="H94" s="9">
        <v>27600</v>
      </c>
      <c r="I94" s="9"/>
      <c r="J94" s="9"/>
      <c r="K94" s="10"/>
      <c r="L94" s="7">
        <f t="shared" si="3"/>
        <v>53200</v>
      </c>
      <c r="M94" s="7">
        <f t="shared" si="4"/>
        <v>52100</v>
      </c>
      <c r="N94" s="17">
        <f t="shared" si="5"/>
        <v>0.49477682811016144</v>
      </c>
      <c r="O94" s="34"/>
    </row>
    <row r="95" spans="1:15" ht="19.5" customHeight="1" x14ac:dyDescent="0.2">
      <c r="A95" s="45"/>
      <c r="B95" s="68"/>
      <c r="C95" s="7"/>
      <c r="D95" s="8"/>
      <c r="E95" s="9"/>
      <c r="F95" s="9"/>
      <c r="G95" s="9"/>
      <c r="H95" s="9"/>
      <c r="I95" s="9"/>
      <c r="J95" s="9"/>
      <c r="K95" s="10"/>
      <c r="L95" s="7">
        <f t="shared" si="3"/>
        <v>0</v>
      </c>
      <c r="M95" s="7">
        <f t="shared" si="4"/>
        <v>0</v>
      </c>
      <c r="N95" s="17" t="str">
        <f t="shared" si="5"/>
        <v/>
      </c>
      <c r="O95" s="34"/>
    </row>
    <row r="96" spans="1:15" ht="19.5" customHeight="1" x14ac:dyDescent="0.2">
      <c r="A96" s="46"/>
      <c r="B96" s="74"/>
      <c r="C96" s="11"/>
      <c r="D96" s="12"/>
      <c r="E96" s="13"/>
      <c r="F96" s="13"/>
      <c r="G96" s="13"/>
      <c r="H96" s="13"/>
      <c r="I96" s="13"/>
      <c r="J96" s="13"/>
      <c r="K96" s="14"/>
      <c r="L96" s="11">
        <f t="shared" si="3"/>
        <v>0</v>
      </c>
      <c r="M96" s="11">
        <f t="shared" si="4"/>
        <v>0</v>
      </c>
      <c r="N96" s="18" t="str">
        <f t="shared" si="5"/>
        <v/>
      </c>
      <c r="O96" s="34"/>
    </row>
    <row r="97" spans="1:15" ht="19.5" customHeight="1" x14ac:dyDescent="0.2">
      <c r="A97" s="44">
        <v>43720</v>
      </c>
      <c r="B97" s="57" t="s">
        <v>14</v>
      </c>
      <c r="C97" s="3"/>
      <c r="D97" s="4"/>
      <c r="E97" s="5"/>
      <c r="F97" s="5"/>
      <c r="G97" s="5"/>
      <c r="H97" s="5"/>
      <c r="I97" s="5"/>
      <c r="J97" s="5"/>
      <c r="K97" s="6"/>
      <c r="L97" s="3">
        <f t="shared" si="3"/>
        <v>0</v>
      </c>
      <c r="M97" s="3">
        <f t="shared" si="4"/>
        <v>0</v>
      </c>
      <c r="N97" s="16" t="str">
        <f t="shared" si="5"/>
        <v/>
      </c>
      <c r="O97" s="34"/>
    </row>
    <row r="98" spans="1:15" ht="19.5" customHeight="1" x14ac:dyDescent="0.2">
      <c r="A98" s="45"/>
      <c r="B98" s="68"/>
      <c r="C98" s="7"/>
      <c r="D98" s="8"/>
      <c r="E98" s="9"/>
      <c r="F98" s="9"/>
      <c r="G98" s="9"/>
      <c r="H98" s="9"/>
      <c r="I98" s="9"/>
      <c r="J98" s="9"/>
      <c r="K98" s="10"/>
      <c r="L98" s="7">
        <f t="shared" si="3"/>
        <v>0</v>
      </c>
      <c r="M98" s="7">
        <f t="shared" si="4"/>
        <v>0</v>
      </c>
      <c r="N98" s="17" t="str">
        <f t="shared" si="5"/>
        <v/>
      </c>
      <c r="O98" s="34"/>
    </row>
    <row r="99" spans="1:15" ht="19.5" customHeight="1" x14ac:dyDescent="0.2">
      <c r="A99" s="45"/>
      <c r="B99" s="68"/>
      <c r="C99" s="7"/>
      <c r="D99" s="8"/>
      <c r="E99" s="9"/>
      <c r="F99" s="9"/>
      <c r="G99" s="9"/>
      <c r="H99" s="9"/>
      <c r="I99" s="9"/>
      <c r="J99" s="9"/>
      <c r="K99" s="10"/>
      <c r="L99" s="7">
        <f t="shared" si="3"/>
        <v>0</v>
      </c>
      <c r="M99" s="7">
        <f t="shared" si="4"/>
        <v>0</v>
      </c>
      <c r="N99" s="17" t="str">
        <f t="shared" si="5"/>
        <v/>
      </c>
      <c r="O99" s="34"/>
    </row>
    <row r="100" spans="1:15" ht="19.5" customHeight="1" x14ac:dyDescent="0.2">
      <c r="A100" s="46"/>
      <c r="B100" s="74"/>
      <c r="C100" s="11"/>
      <c r="D100" s="98"/>
      <c r="E100" s="13"/>
      <c r="F100" s="13"/>
      <c r="G100" s="13"/>
      <c r="H100" s="13"/>
      <c r="I100" s="13"/>
      <c r="J100" s="13"/>
      <c r="K100" s="14"/>
      <c r="L100" s="11">
        <f>SUM(D100:K100)</f>
        <v>0</v>
      </c>
      <c r="M100" s="11">
        <f t="shared" si="4"/>
        <v>0</v>
      </c>
      <c r="N100" s="18" t="str">
        <f t="shared" si="5"/>
        <v/>
      </c>
      <c r="O100" s="34"/>
    </row>
    <row r="101" spans="1:15" ht="19.5" customHeight="1" x14ac:dyDescent="0.2">
      <c r="A101" s="44">
        <v>43721</v>
      </c>
      <c r="B101" s="57" t="s">
        <v>120</v>
      </c>
      <c r="C101" s="3"/>
      <c r="D101" s="4"/>
      <c r="E101" s="5"/>
      <c r="F101" s="5"/>
      <c r="G101" s="5"/>
      <c r="H101" s="5"/>
      <c r="I101" s="5"/>
      <c r="J101" s="5"/>
      <c r="K101" s="6"/>
      <c r="L101" s="3">
        <f t="shared" si="3"/>
        <v>0</v>
      </c>
      <c r="M101" s="3">
        <f t="shared" si="4"/>
        <v>0</v>
      </c>
      <c r="N101" s="16" t="str">
        <f t="shared" si="5"/>
        <v/>
      </c>
      <c r="O101" s="34" t="s">
        <v>42</v>
      </c>
    </row>
    <row r="102" spans="1:15" ht="19.5" customHeight="1" x14ac:dyDescent="0.2">
      <c r="A102" s="45"/>
      <c r="B102" s="68" t="s">
        <v>28</v>
      </c>
      <c r="C102" s="7">
        <v>7125</v>
      </c>
      <c r="D102" s="8">
        <v>0</v>
      </c>
      <c r="E102" s="9"/>
      <c r="F102" s="9"/>
      <c r="G102" s="9"/>
      <c r="H102" s="9">
        <v>3450</v>
      </c>
      <c r="I102" s="9"/>
      <c r="J102" s="9">
        <v>1425</v>
      </c>
      <c r="K102" s="10"/>
      <c r="L102" s="7">
        <f t="shared" si="3"/>
        <v>4875</v>
      </c>
      <c r="M102" s="7">
        <f t="shared" si="4"/>
        <v>2250</v>
      </c>
      <c r="N102" s="17">
        <f t="shared" si="5"/>
        <v>0.31578947368421051</v>
      </c>
      <c r="O102" s="34"/>
    </row>
    <row r="103" spans="1:15" ht="19.5" customHeight="1" x14ac:dyDescent="0.2">
      <c r="A103" s="45"/>
      <c r="B103" s="68" t="s">
        <v>121</v>
      </c>
      <c r="C103" s="7">
        <v>17000</v>
      </c>
      <c r="D103" s="8">
        <v>3600</v>
      </c>
      <c r="E103" s="9"/>
      <c r="F103" s="9"/>
      <c r="G103" s="9"/>
      <c r="H103" s="9">
        <v>4600</v>
      </c>
      <c r="I103" s="9"/>
      <c r="J103" s="9">
        <v>1900</v>
      </c>
      <c r="K103" s="10"/>
      <c r="L103" s="7">
        <f t="shared" si="3"/>
        <v>10100</v>
      </c>
      <c r="M103" s="7">
        <f t="shared" si="4"/>
        <v>6900</v>
      </c>
      <c r="N103" s="17"/>
      <c r="O103" s="34"/>
    </row>
    <row r="104" spans="1:15" ht="19.5" customHeight="1" x14ac:dyDescent="0.2">
      <c r="A104" s="45"/>
      <c r="B104" s="68" t="s">
        <v>122</v>
      </c>
      <c r="C104" s="7">
        <v>18000</v>
      </c>
      <c r="D104" s="8">
        <v>3600</v>
      </c>
      <c r="E104" s="9"/>
      <c r="F104" s="9"/>
      <c r="G104" s="9"/>
      <c r="H104" s="9">
        <v>3450</v>
      </c>
      <c r="I104" s="9"/>
      <c r="J104" s="9">
        <v>1425</v>
      </c>
      <c r="K104" s="10"/>
      <c r="L104" s="7">
        <f t="shared" si="3"/>
        <v>8475</v>
      </c>
      <c r="M104" s="7">
        <f t="shared" si="4"/>
        <v>9525</v>
      </c>
      <c r="N104" s="17">
        <f t="shared" si="5"/>
        <v>0.52916666666666667</v>
      </c>
      <c r="O104" s="34"/>
    </row>
    <row r="105" spans="1:15" ht="19.5" customHeight="1" x14ac:dyDescent="0.2">
      <c r="A105" s="46"/>
      <c r="B105" s="74" t="s">
        <v>123</v>
      </c>
      <c r="C105" s="11">
        <v>18500</v>
      </c>
      <c r="D105" s="12">
        <v>4200</v>
      </c>
      <c r="E105" s="13"/>
      <c r="F105" s="13"/>
      <c r="G105" s="13"/>
      <c r="H105" s="13">
        <v>4600</v>
      </c>
      <c r="I105" s="13"/>
      <c r="J105" s="13">
        <v>1900</v>
      </c>
      <c r="K105" s="14"/>
      <c r="L105" s="11">
        <f t="shared" si="3"/>
        <v>10700</v>
      </c>
      <c r="M105" s="11">
        <f t="shared" si="4"/>
        <v>7800</v>
      </c>
      <c r="N105" s="18">
        <f t="shared" si="5"/>
        <v>0.42162162162162165</v>
      </c>
      <c r="O105" s="34"/>
    </row>
    <row r="106" spans="1:15" ht="19.5" customHeight="1" x14ac:dyDescent="0.2">
      <c r="A106" s="44">
        <v>43722</v>
      </c>
      <c r="B106" s="57" t="s">
        <v>29</v>
      </c>
      <c r="C106" s="3">
        <v>19000</v>
      </c>
      <c r="D106" s="4">
        <v>0</v>
      </c>
      <c r="E106" s="5">
        <v>3750</v>
      </c>
      <c r="F106" s="5"/>
      <c r="G106" s="5"/>
      <c r="H106" s="5">
        <v>4600</v>
      </c>
      <c r="I106" s="5"/>
      <c r="J106" s="5"/>
      <c r="K106" s="6"/>
      <c r="L106" s="3">
        <f t="shared" si="3"/>
        <v>8350</v>
      </c>
      <c r="M106" s="3">
        <f t="shared" si="4"/>
        <v>10650</v>
      </c>
      <c r="N106" s="16">
        <f t="shared" si="5"/>
        <v>0.56052631578947365</v>
      </c>
      <c r="O106" s="34"/>
    </row>
    <row r="107" spans="1:15" ht="19.5" customHeight="1" x14ac:dyDescent="0.2">
      <c r="A107" s="45"/>
      <c r="B107" s="68" t="s">
        <v>124</v>
      </c>
      <c r="C107" s="7">
        <v>24000</v>
      </c>
      <c r="D107" s="8">
        <v>7800</v>
      </c>
      <c r="E107" s="9">
        <v>3750</v>
      </c>
      <c r="F107" s="9">
        <v>1560</v>
      </c>
      <c r="G107" s="9"/>
      <c r="H107" s="9">
        <v>5750</v>
      </c>
      <c r="I107" s="9"/>
      <c r="J107" s="9"/>
      <c r="K107" s="10"/>
      <c r="L107" s="7">
        <f t="shared" si="3"/>
        <v>18860</v>
      </c>
      <c r="M107" s="7">
        <f t="shared" si="4"/>
        <v>5140</v>
      </c>
      <c r="N107" s="17">
        <f t="shared" si="5"/>
        <v>0.21416666666666667</v>
      </c>
      <c r="O107" s="34"/>
    </row>
    <row r="108" spans="1:15" ht="19.5" customHeight="1" x14ac:dyDescent="0.2">
      <c r="A108" s="45"/>
      <c r="B108" s="68" t="s">
        <v>125</v>
      </c>
      <c r="C108" s="7">
        <v>15000</v>
      </c>
      <c r="D108" s="8">
        <v>2800</v>
      </c>
      <c r="E108" s="9">
        <v>3750</v>
      </c>
      <c r="F108" s="9"/>
      <c r="G108" s="9"/>
      <c r="H108" s="9">
        <v>3450</v>
      </c>
      <c r="I108" s="9"/>
      <c r="J108" s="9"/>
      <c r="K108" s="10"/>
      <c r="L108" s="7">
        <f t="shared" si="3"/>
        <v>10000</v>
      </c>
      <c r="M108" s="7">
        <f t="shared" si="4"/>
        <v>5000</v>
      </c>
      <c r="N108" s="17">
        <f t="shared" si="5"/>
        <v>0.33333333333333331</v>
      </c>
      <c r="O108" s="34"/>
    </row>
    <row r="109" spans="1:15" ht="19.5" customHeight="1" x14ac:dyDescent="0.2">
      <c r="A109" s="46"/>
      <c r="B109" s="74" t="s">
        <v>126</v>
      </c>
      <c r="C109" s="11">
        <v>16300</v>
      </c>
      <c r="D109" s="12">
        <v>4000</v>
      </c>
      <c r="E109" s="13">
        <v>3750</v>
      </c>
      <c r="F109" s="13"/>
      <c r="G109" s="13"/>
      <c r="H109" s="13">
        <v>5750</v>
      </c>
      <c r="I109" s="13"/>
      <c r="J109" s="13"/>
      <c r="K109" s="14"/>
      <c r="L109" s="11">
        <f t="shared" si="3"/>
        <v>13500</v>
      </c>
      <c r="M109" s="11">
        <f t="shared" si="4"/>
        <v>2800</v>
      </c>
      <c r="N109" s="18">
        <f t="shared" si="5"/>
        <v>0.17177914110429449</v>
      </c>
      <c r="O109" s="34"/>
    </row>
    <row r="110" spans="1:15" ht="19.5" customHeight="1" x14ac:dyDescent="0.2">
      <c r="A110" s="48">
        <v>43723</v>
      </c>
      <c r="B110" s="88" t="s">
        <v>127</v>
      </c>
      <c r="C110" s="27">
        <v>14500</v>
      </c>
      <c r="D110" s="28">
        <v>2800</v>
      </c>
      <c r="E110" s="29">
        <v>5000</v>
      </c>
      <c r="F110" s="29"/>
      <c r="G110" s="29"/>
      <c r="H110" s="29">
        <v>4600</v>
      </c>
      <c r="I110" s="29"/>
      <c r="J110" s="29"/>
      <c r="K110" s="30"/>
      <c r="L110" s="27">
        <f t="shared" si="3"/>
        <v>12400</v>
      </c>
      <c r="M110" s="27">
        <f t="shared" si="4"/>
        <v>2100</v>
      </c>
      <c r="N110" s="31">
        <f t="shared" si="5"/>
        <v>0.14482758620689656</v>
      </c>
      <c r="O110" s="34"/>
    </row>
    <row r="111" spans="1:15" ht="19.5" customHeight="1" x14ac:dyDescent="0.2">
      <c r="A111" s="45"/>
      <c r="B111" s="68" t="s">
        <v>31</v>
      </c>
      <c r="C111" s="7"/>
      <c r="D111" s="8"/>
      <c r="E111" s="9"/>
      <c r="F111" s="9"/>
      <c r="G111" s="9"/>
      <c r="H111" s="9"/>
      <c r="I111" s="9"/>
      <c r="J111" s="9"/>
      <c r="K111" s="10"/>
      <c r="L111" s="7">
        <f t="shared" si="3"/>
        <v>0</v>
      </c>
      <c r="M111" s="7">
        <f t="shared" si="4"/>
        <v>0</v>
      </c>
      <c r="N111" s="17" t="str">
        <f t="shared" si="5"/>
        <v/>
      </c>
      <c r="O111" s="34" t="s">
        <v>40</v>
      </c>
    </row>
    <row r="112" spans="1:15" ht="19.5" customHeight="1" x14ac:dyDescent="0.2">
      <c r="A112" s="45"/>
      <c r="B112" s="68" t="s">
        <v>128</v>
      </c>
      <c r="C112" s="7">
        <v>17500</v>
      </c>
      <c r="D112" s="8">
        <v>2200</v>
      </c>
      <c r="E112" s="9">
        <v>5000</v>
      </c>
      <c r="F112" s="9"/>
      <c r="G112" s="9"/>
      <c r="H112" s="9">
        <v>5750</v>
      </c>
      <c r="I112" s="9"/>
      <c r="J112" s="9"/>
      <c r="K112" s="10"/>
      <c r="L112" s="7">
        <f t="shared" si="3"/>
        <v>12950</v>
      </c>
      <c r="M112" s="7">
        <f t="shared" si="4"/>
        <v>4550</v>
      </c>
      <c r="N112" s="17">
        <f t="shared" si="5"/>
        <v>0.26</v>
      </c>
      <c r="O112" s="34"/>
    </row>
    <row r="113" spans="1:15" ht="19.5" customHeight="1" x14ac:dyDescent="0.2">
      <c r="A113" s="46"/>
      <c r="B113" s="74" t="s">
        <v>129</v>
      </c>
      <c r="C113" s="11"/>
      <c r="D113" s="12"/>
      <c r="E113" s="13"/>
      <c r="F113" s="13"/>
      <c r="G113" s="13"/>
      <c r="H113" s="13"/>
      <c r="I113" s="13"/>
      <c r="J113" s="13"/>
      <c r="K113" s="14"/>
      <c r="L113" s="11">
        <f t="shared" si="3"/>
        <v>0</v>
      </c>
      <c r="M113" s="11">
        <f t="shared" si="4"/>
        <v>0</v>
      </c>
      <c r="N113" s="18" t="str">
        <f t="shared" si="5"/>
        <v/>
      </c>
      <c r="O113" s="34" t="s">
        <v>43</v>
      </c>
    </row>
    <row r="114" spans="1:15" ht="19.5" customHeight="1" x14ac:dyDescent="0.2">
      <c r="A114" s="48">
        <v>43724</v>
      </c>
      <c r="B114" s="88" t="s">
        <v>130</v>
      </c>
      <c r="C114" s="27">
        <v>86000</v>
      </c>
      <c r="D114" s="28">
        <v>21947</v>
      </c>
      <c r="E114" s="29"/>
      <c r="F114" s="29">
        <v>2720</v>
      </c>
      <c r="G114" s="29"/>
      <c r="H114" s="29">
        <v>20700</v>
      </c>
      <c r="I114" s="29"/>
      <c r="J114" s="29">
        <v>8550</v>
      </c>
      <c r="K114" s="30"/>
      <c r="L114" s="27">
        <f t="shared" si="3"/>
        <v>53917</v>
      </c>
      <c r="M114" s="27">
        <f t="shared" si="4"/>
        <v>32083</v>
      </c>
      <c r="N114" s="31">
        <f t="shared" si="5"/>
        <v>0.3730581395348837</v>
      </c>
      <c r="O114" s="34"/>
    </row>
    <row r="115" spans="1:15" ht="19.5" customHeight="1" x14ac:dyDescent="0.2">
      <c r="A115" s="45"/>
      <c r="B115" s="68"/>
      <c r="C115" s="7"/>
      <c r="D115" s="8"/>
      <c r="E115" s="9"/>
      <c r="F115" s="9"/>
      <c r="G115" s="9"/>
      <c r="H115" s="9"/>
      <c r="I115" s="9"/>
      <c r="J115" s="9"/>
      <c r="K115" s="10"/>
      <c r="L115" s="7">
        <f t="shared" si="3"/>
        <v>0</v>
      </c>
      <c r="M115" s="7">
        <f t="shared" si="4"/>
        <v>0</v>
      </c>
      <c r="N115" s="17" t="str">
        <f t="shared" si="5"/>
        <v/>
      </c>
      <c r="O115" s="34"/>
    </row>
    <row r="116" spans="1:15" ht="19.5" customHeight="1" x14ac:dyDescent="0.2">
      <c r="A116" s="45"/>
      <c r="B116" s="68"/>
      <c r="C116" s="7"/>
      <c r="D116" s="8"/>
      <c r="E116" s="9"/>
      <c r="F116" s="9"/>
      <c r="G116" s="9"/>
      <c r="H116" s="9"/>
      <c r="I116" s="9"/>
      <c r="J116" s="9"/>
      <c r="K116" s="10"/>
      <c r="L116" s="7">
        <f t="shared" si="3"/>
        <v>0</v>
      </c>
      <c r="M116" s="7">
        <f t="shared" si="4"/>
        <v>0</v>
      </c>
      <c r="N116" s="17" t="str">
        <f t="shared" si="5"/>
        <v/>
      </c>
      <c r="O116" s="34"/>
    </row>
    <row r="117" spans="1:15" ht="19.5" customHeight="1" x14ac:dyDescent="0.2">
      <c r="A117" s="46"/>
      <c r="B117" s="74"/>
      <c r="C117" s="11"/>
      <c r="D117" s="12"/>
      <c r="E117" s="13"/>
      <c r="F117" s="13"/>
      <c r="G117" s="13"/>
      <c r="H117" s="13"/>
      <c r="I117" s="13"/>
      <c r="J117" s="13"/>
      <c r="K117" s="14"/>
      <c r="L117" s="11">
        <f t="shared" si="3"/>
        <v>0</v>
      </c>
      <c r="M117" s="11">
        <f t="shared" si="4"/>
        <v>0</v>
      </c>
      <c r="N117" s="18" t="str">
        <f t="shared" si="5"/>
        <v/>
      </c>
      <c r="O117" s="34"/>
    </row>
    <row r="118" spans="1:15" ht="19.5" customHeight="1" x14ac:dyDescent="0.2">
      <c r="A118" s="48">
        <v>43725</v>
      </c>
      <c r="B118" s="88" t="s">
        <v>32</v>
      </c>
      <c r="C118" s="27">
        <v>25500</v>
      </c>
      <c r="D118" s="28">
        <v>5300</v>
      </c>
      <c r="E118" s="29">
        <v>5000</v>
      </c>
      <c r="F118" s="29"/>
      <c r="G118" s="29"/>
      <c r="H118" s="29">
        <v>5750</v>
      </c>
      <c r="I118" s="29"/>
      <c r="J118" s="29"/>
      <c r="K118" s="30"/>
      <c r="L118" s="27">
        <f t="shared" si="3"/>
        <v>16050</v>
      </c>
      <c r="M118" s="27">
        <f t="shared" si="4"/>
        <v>9450</v>
      </c>
      <c r="N118" s="31">
        <f t="shared" si="5"/>
        <v>0.37058823529411766</v>
      </c>
      <c r="O118" s="34"/>
    </row>
    <row r="119" spans="1:15" ht="19.5" customHeight="1" x14ac:dyDescent="0.2">
      <c r="A119" s="45"/>
      <c r="B119" s="68" t="s">
        <v>33</v>
      </c>
      <c r="C119" s="7">
        <v>144000</v>
      </c>
      <c r="D119" s="8">
        <v>90500</v>
      </c>
      <c r="E119" s="9">
        <v>5000</v>
      </c>
      <c r="F119" s="9"/>
      <c r="G119" s="9"/>
      <c r="H119" s="9">
        <v>12650</v>
      </c>
      <c r="I119" s="9"/>
      <c r="J119" s="9">
        <v>950</v>
      </c>
      <c r="K119" s="10"/>
      <c r="L119" s="7">
        <f t="shared" si="3"/>
        <v>109100</v>
      </c>
      <c r="M119" s="7">
        <f t="shared" si="4"/>
        <v>34900</v>
      </c>
      <c r="N119" s="17">
        <f t="shared" si="5"/>
        <v>0.24236111111111111</v>
      </c>
      <c r="O119" s="34"/>
    </row>
    <row r="120" spans="1:15" ht="19.5" customHeight="1" x14ac:dyDescent="0.2">
      <c r="A120" s="45"/>
      <c r="B120" s="68" t="s">
        <v>34</v>
      </c>
      <c r="C120" s="7">
        <v>27500</v>
      </c>
      <c r="D120" s="8">
        <v>5300</v>
      </c>
      <c r="E120" s="9">
        <v>5000</v>
      </c>
      <c r="F120" s="9"/>
      <c r="G120" s="9"/>
      <c r="H120" s="9">
        <v>5750</v>
      </c>
      <c r="I120" s="9"/>
      <c r="J120" s="9"/>
      <c r="K120" s="10"/>
      <c r="L120" s="7">
        <f t="shared" si="3"/>
        <v>16050</v>
      </c>
      <c r="M120" s="7">
        <f t="shared" si="4"/>
        <v>11450</v>
      </c>
      <c r="N120" s="17">
        <f t="shared" si="5"/>
        <v>0.41636363636363638</v>
      </c>
      <c r="O120" s="34"/>
    </row>
    <row r="121" spans="1:15" ht="19.5" customHeight="1" x14ac:dyDescent="0.2">
      <c r="A121" s="46"/>
      <c r="B121" s="74"/>
      <c r="C121" s="11"/>
      <c r="D121" s="12"/>
      <c r="E121" s="13"/>
      <c r="F121" s="13"/>
      <c r="G121" s="13"/>
      <c r="H121" s="13"/>
      <c r="I121" s="13"/>
      <c r="J121" s="13"/>
      <c r="K121" s="14"/>
      <c r="L121" s="11">
        <f t="shared" si="3"/>
        <v>0</v>
      </c>
      <c r="M121" s="11">
        <f t="shared" si="4"/>
        <v>0</v>
      </c>
      <c r="N121" s="18" t="str">
        <f t="shared" si="5"/>
        <v/>
      </c>
      <c r="O121" s="34"/>
    </row>
    <row r="122" spans="1:15" ht="19.5" customHeight="1" x14ac:dyDescent="0.2">
      <c r="A122" s="44">
        <v>43726</v>
      </c>
      <c r="B122" s="57" t="s">
        <v>35</v>
      </c>
      <c r="C122" s="3">
        <v>34500</v>
      </c>
      <c r="D122" s="4">
        <v>2800</v>
      </c>
      <c r="E122" s="5"/>
      <c r="F122" s="5"/>
      <c r="G122" s="5"/>
      <c r="H122" s="5">
        <v>6900</v>
      </c>
      <c r="I122" s="5"/>
      <c r="J122" s="5"/>
      <c r="K122" s="6"/>
      <c r="L122" s="3">
        <f t="shared" si="3"/>
        <v>9700</v>
      </c>
      <c r="M122" s="3">
        <f t="shared" si="4"/>
        <v>24800</v>
      </c>
      <c r="N122" s="16">
        <f t="shared" si="5"/>
        <v>0.71884057971014492</v>
      </c>
      <c r="O122" s="34"/>
    </row>
    <row r="123" spans="1:15" ht="19.5" customHeight="1" x14ac:dyDescent="0.2">
      <c r="A123" s="45"/>
      <c r="B123" s="68" t="s">
        <v>39</v>
      </c>
      <c r="C123" s="7">
        <v>15000</v>
      </c>
      <c r="D123" s="8">
        <v>3750</v>
      </c>
      <c r="E123" s="9"/>
      <c r="F123" s="9"/>
      <c r="G123" s="9"/>
      <c r="H123" s="9">
        <v>5750</v>
      </c>
      <c r="I123" s="9"/>
      <c r="J123" s="9"/>
      <c r="K123" s="10"/>
      <c r="L123" s="7">
        <f t="shared" si="3"/>
        <v>9500</v>
      </c>
      <c r="M123" s="7">
        <f t="shared" si="4"/>
        <v>5500</v>
      </c>
      <c r="N123" s="17">
        <f t="shared" si="5"/>
        <v>0.36666666666666664</v>
      </c>
      <c r="O123" s="34"/>
    </row>
    <row r="124" spans="1:15" ht="19.5" customHeight="1" x14ac:dyDescent="0.2">
      <c r="A124" s="45"/>
      <c r="B124" s="68" t="s">
        <v>45</v>
      </c>
      <c r="C124" s="7">
        <v>18000</v>
      </c>
      <c r="D124" s="8">
        <v>2800</v>
      </c>
      <c r="E124" s="9"/>
      <c r="F124" s="9"/>
      <c r="G124" s="9"/>
      <c r="H124" s="9">
        <v>5750</v>
      </c>
      <c r="I124" s="9"/>
      <c r="J124" s="9"/>
      <c r="K124" s="10"/>
      <c r="L124" s="7">
        <f t="shared" si="3"/>
        <v>8550</v>
      </c>
      <c r="M124" s="7">
        <f t="shared" si="4"/>
        <v>9450</v>
      </c>
      <c r="N124" s="17">
        <f t="shared" si="5"/>
        <v>0.52500000000000002</v>
      </c>
      <c r="O124" s="34"/>
    </row>
    <row r="125" spans="1:15" ht="19.5" customHeight="1" x14ac:dyDescent="0.2">
      <c r="A125" s="46"/>
      <c r="B125" s="74"/>
      <c r="C125" s="11"/>
      <c r="D125" s="12"/>
      <c r="E125" s="13"/>
      <c r="F125" s="13"/>
      <c r="G125" s="13"/>
      <c r="H125" s="13"/>
      <c r="I125" s="13"/>
      <c r="J125" s="13"/>
      <c r="K125" s="14"/>
      <c r="L125" s="11">
        <f t="shared" si="3"/>
        <v>0</v>
      </c>
      <c r="M125" s="11">
        <f t="shared" si="4"/>
        <v>0</v>
      </c>
      <c r="N125" s="18" t="str">
        <f t="shared" si="5"/>
        <v/>
      </c>
      <c r="O125" s="34"/>
    </row>
    <row r="126" spans="1:15" ht="19.5" customHeight="1" x14ac:dyDescent="0.2">
      <c r="A126" s="44">
        <v>43727</v>
      </c>
      <c r="B126" s="57" t="s">
        <v>11</v>
      </c>
      <c r="C126" s="3">
        <v>20370</v>
      </c>
      <c r="D126" s="4">
        <v>570</v>
      </c>
      <c r="E126" s="5"/>
      <c r="F126" s="5"/>
      <c r="G126" s="5"/>
      <c r="H126" s="5">
        <v>4600</v>
      </c>
      <c r="I126" s="5"/>
      <c r="J126" s="5"/>
      <c r="K126" s="6"/>
      <c r="L126" s="3">
        <f t="shared" si="3"/>
        <v>5170</v>
      </c>
      <c r="M126" s="3">
        <f t="shared" si="4"/>
        <v>15200</v>
      </c>
      <c r="N126" s="16">
        <f t="shared" si="5"/>
        <v>0.74619538537064312</v>
      </c>
      <c r="O126" s="34"/>
    </row>
    <row r="127" spans="1:15" ht="19.5" customHeight="1" x14ac:dyDescent="0.2">
      <c r="A127" s="45"/>
      <c r="B127" s="68" t="s">
        <v>36</v>
      </c>
      <c r="C127" s="7">
        <v>61800</v>
      </c>
      <c r="D127" s="8">
        <v>15300</v>
      </c>
      <c r="E127" s="9"/>
      <c r="F127" s="9"/>
      <c r="G127" s="9"/>
      <c r="H127" s="9">
        <v>17250</v>
      </c>
      <c r="I127" s="9"/>
      <c r="J127" s="9"/>
      <c r="K127" s="10"/>
      <c r="L127" s="7">
        <f t="shared" si="3"/>
        <v>32550</v>
      </c>
      <c r="M127" s="7">
        <f t="shared" si="4"/>
        <v>29250</v>
      </c>
      <c r="N127" s="17">
        <f t="shared" si="5"/>
        <v>0.47330097087378642</v>
      </c>
      <c r="O127" s="34"/>
    </row>
    <row r="128" spans="1:15" ht="19.5" customHeight="1" x14ac:dyDescent="0.2">
      <c r="A128" s="45"/>
      <c r="B128" s="68"/>
      <c r="C128" s="7"/>
      <c r="D128" s="8"/>
      <c r="E128" s="9"/>
      <c r="F128" s="9"/>
      <c r="G128" s="9"/>
      <c r="H128" s="9"/>
      <c r="I128" s="9"/>
      <c r="J128" s="9"/>
      <c r="K128" s="10"/>
      <c r="L128" s="7">
        <f t="shared" si="3"/>
        <v>0</v>
      </c>
      <c r="M128" s="7">
        <f t="shared" si="4"/>
        <v>0</v>
      </c>
      <c r="N128" s="17" t="str">
        <f t="shared" si="5"/>
        <v/>
      </c>
      <c r="O128" s="34"/>
    </row>
    <row r="129" spans="1:15" ht="19.5" customHeight="1" x14ac:dyDescent="0.2">
      <c r="A129" s="46"/>
      <c r="B129" s="74"/>
      <c r="C129" s="11"/>
      <c r="D129" s="12"/>
      <c r="E129" s="13"/>
      <c r="F129" s="13"/>
      <c r="G129" s="13"/>
      <c r="H129" s="13"/>
      <c r="I129" s="13"/>
      <c r="J129" s="13"/>
      <c r="K129" s="14"/>
      <c r="L129" s="11">
        <f t="shared" si="3"/>
        <v>0</v>
      </c>
      <c r="M129" s="11">
        <f t="shared" si="4"/>
        <v>0</v>
      </c>
      <c r="N129" s="18" t="str">
        <f t="shared" si="5"/>
        <v/>
      </c>
      <c r="O129" s="34"/>
    </row>
    <row r="130" spans="1:15" ht="19.5" customHeight="1" x14ac:dyDescent="0.2">
      <c r="A130" s="49">
        <v>43728</v>
      </c>
      <c r="B130" s="57" t="s">
        <v>30</v>
      </c>
      <c r="C130" s="3">
        <v>26200</v>
      </c>
      <c r="D130" s="4">
        <v>0</v>
      </c>
      <c r="E130" s="5">
        <v>5000</v>
      </c>
      <c r="F130" s="5"/>
      <c r="G130" s="5"/>
      <c r="H130" s="5">
        <v>8050</v>
      </c>
      <c r="I130" s="5"/>
      <c r="J130" s="5"/>
      <c r="K130" s="6"/>
      <c r="L130" s="3">
        <f t="shared" si="3"/>
        <v>13050</v>
      </c>
      <c r="M130" s="3">
        <f t="shared" si="4"/>
        <v>13150</v>
      </c>
      <c r="N130" s="16">
        <f t="shared" si="5"/>
        <v>0.50190839694656486</v>
      </c>
      <c r="O130" s="34"/>
    </row>
    <row r="131" spans="1:15" ht="19.5" customHeight="1" x14ac:dyDescent="0.2">
      <c r="A131" s="45"/>
      <c r="B131" s="68" t="s">
        <v>37</v>
      </c>
      <c r="C131" s="7"/>
      <c r="D131" s="8"/>
      <c r="E131" s="9"/>
      <c r="F131" s="9"/>
      <c r="G131" s="9"/>
      <c r="H131" s="9"/>
      <c r="I131" s="9"/>
      <c r="J131" s="9"/>
      <c r="K131" s="10"/>
      <c r="L131" s="7">
        <f t="shared" si="3"/>
        <v>0</v>
      </c>
      <c r="M131" s="7">
        <f t="shared" si="4"/>
        <v>0</v>
      </c>
      <c r="N131" s="17" t="str">
        <f t="shared" si="5"/>
        <v/>
      </c>
      <c r="O131" s="34" t="s">
        <v>41</v>
      </c>
    </row>
    <row r="132" spans="1:15" ht="19.5" customHeight="1" x14ac:dyDescent="0.2">
      <c r="A132" s="45"/>
      <c r="B132" s="68" t="s">
        <v>38</v>
      </c>
      <c r="C132" s="7">
        <v>18500</v>
      </c>
      <c r="D132" s="8">
        <v>4200</v>
      </c>
      <c r="E132" s="9">
        <v>5000</v>
      </c>
      <c r="F132" s="9"/>
      <c r="G132" s="9"/>
      <c r="H132" s="9">
        <v>4600</v>
      </c>
      <c r="I132" s="9"/>
      <c r="J132" s="9"/>
      <c r="K132" s="10"/>
      <c r="L132" s="7">
        <f t="shared" si="3"/>
        <v>13800</v>
      </c>
      <c r="M132" s="7">
        <f t="shared" si="4"/>
        <v>4700</v>
      </c>
      <c r="N132" s="17">
        <f t="shared" si="5"/>
        <v>0.25405405405405407</v>
      </c>
      <c r="O132" s="34"/>
    </row>
    <row r="133" spans="1:15" ht="19.5" customHeight="1" x14ac:dyDescent="0.2">
      <c r="A133" s="46"/>
      <c r="B133" s="74"/>
      <c r="C133" s="11"/>
      <c r="D133" s="12"/>
      <c r="E133" s="13"/>
      <c r="F133" s="13"/>
      <c r="G133" s="13"/>
      <c r="H133" s="13"/>
      <c r="I133" s="13"/>
      <c r="J133" s="13"/>
      <c r="K133" s="14"/>
      <c r="L133" s="11">
        <f t="shared" si="3"/>
        <v>0</v>
      </c>
      <c r="M133" s="11">
        <f t="shared" si="4"/>
        <v>0</v>
      </c>
      <c r="N133" s="18" t="str">
        <f t="shared" si="5"/>
        <v/>
      </c>
      <c r="O133" s="34"/>
    </row>
    <row r="134" spans="1:15" ht="19.5" customHeight="1" x14ac:dyDescent="0.2">
      <c r="A134" s="50"/>
      <c r="B134" s="97"/>
      <c r="C134" s="32">
        <f>SUM(C3:C133)</f>
        <v>2131535</v>
      </c>
      <c r="D134" s="110">
        <f t="shared" ref="D134:L134" si="6">SUM(D3:D133)</f>
        <v>496697</v>
      </c>
      <c r="E134" s="111">
        <f t="shared" si="6"/>
        <v>181250</v>
      </c>
      <c r="F134" s="111">
        <f t="shared" si="6"/>
        <v>12190</v>
      </c>
      <c r="G134" s="111">
        <f t="shared" si="6"/>
        <v>0</v>
      </c>
      <c r="H134" s="111">
        <f t="shared" si="6"/>
        <v>510600</v>
      </c>
      <c r="I134" s="111">
        <f t="shared" si="6"/>
        <v>0</v>
      </c>
      <c r="J134" s="111">
        <f t="shared" si="6"/>
        <v>34200</v>
      </c>
      <c r="K134" s="112">
        <f t="shared" si="6"/>
        <v>0</v>
      </c>
      <c r="L134" s="32">
        <f t="shared" si="6"/>
        <v>1234937</v>
      </c>
      <c r="M134" s="32">
        <f>SUM(M3:M133)</f>
        <v>896598</v>
      </c>
      <c r="N134" s="33">
        <f t="shared" si="5"/>
        <v>0.42063489457128311</v>
      </c>
    </row>
    <row r="136" spans="1:15" x14ac:dyDescent="0.2">
      <c r="G136" s="114"/>
      <c r="H136" s="114"/>
      <c r="I136" s="114"/>
    </row>
    <row r="137" spans="1:15" x14ac:dyDescent="0.2">
      <c r="G137" s="114"/>
      <c r="H137" s="114"/>
      <c r="I137" s="114"/>
    </row>
  </sheetData>
  <mergeCells count="3">
    <mergeCell ref="A1:N1"/>
    <mergeCell ref="G136:I136"/>
    <mergeCell ref="G137:I137"/>
  </mergeCells>
  <phoneticPr fontId="2"/>
  <printOptions horizontalCentered="1"/>
  <pageMargins left="0.42" right="0.37" top="0.35433070866141736" bottom="0.35433070866141736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7" zoomScale="106" zoomScaleNormal="106" workbookViewId="0">
      <selection activeCell="G9" sqref="G9"/>
    </sheetView>
  </sheetViews>
  <sheetFormatPr defaultColWidth="9" defaultRowHeight="13.2" x14ac:dyDescent="0.2"/>
  <cols>
    <col min="1" max="1" width="9.6640625" style="15" bestFit="1" customWidth="1"/>
    <col min="2" max="2" width="19.77734375" style="20" customWidth="1"/>
    <col min="3" max="14" width="9.6640625" style="43" customWidth="1"/>
    <col min="15" max="15" width="10" style="43" customWidth="1"/>
    <col min="16" max="16" width="9.6640625" style="19" bestFit="1" customWidth="1"/>
    <col min="17" max="16384" width="9" style="43"/>
  </cols>
  <sheetData>
    <row r="1" spans="1:16" ht="30" customHeight="1" x14ac:dyDescent="0.2">
      <c r="A1" s="118" t="s">
        <v>52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30" customHeight="1" x14ac:dyDescent="0.2">
      <c r="A2" s="51" t="s">
        <v>53</v>
      </c>
      <c r="B2" s="119"/>
      <c r="C2" s="119"/>
      <c r="D2" s="119"/>
      <c r="E2" s="51" t="s">
        <v>54</v>
      </c>
      <c r="F2" s="120">
        <v>43555</v>
      </c>
      <c r="G2" s="120"/>
      <c r="H2" s="120"/>
      <c r="I2" s="52"/>
      <c r="J2" s="52"/>
      <c r="K2" s="52"/>
      <c r="L2" s="52"/>
      <c r="M2" s="52"/>
      <c r="N2" s="52"/>
      <c r="O2" s="52"/>
      <c r="P2" s="52"/>
    </row>
    <row r="3" spans="1:16" ht="30" customHeight="1" x14ac:dyDescent="0.2">
      <c r="A3" s="53" t="s">
        <v>55</v>
      </c>
      <c r="B3" s="54">
        <v>4800000</v>
      </c>
      <c r="C3" s="55" t="s">
        <v>56</v>
      </c>
      <c r="D3" s="42"/>
      <c r="E3" s="53" t="s">
        <v>57</v>
      </c>
      <c r="F3" s="121">
        <v>3490000</v>
      </c>
      <c r="G3" s="121"/>
      <c r="H3" s="55" t="s">
        <v>56</v>
      </c>
      <c r="I3" s="42"/>
      <c r="J3" s="53" t="s">
        <v>58</v>
      </c>
      <c r="K3" s="121">
        <f>B3-F3</f>
        <v>1310000</v>
      </c>
      <c r="L3" s="121"/>
      <c r="M3" s="55" t="s">
        <v>56</v>
      </c>
      <c r="N3" s="53" t="s">
        <v>8</v>
      </c>
      <c r="O3" s="56">
        <f>K3/B3</f>
        <v>0.27291666666666664</v>
      </c>
      <c r="P3" s="55" t="s">
        <v>59</v>
      </c>
    </row>
    <row r="4" spans="1:16" s="64" customFormat="1" ht="19.5" customHeight="1" x14ac:dyDescent="0.2">
      <c r="A4" s="115" t="s">
        <v>57</v>
      </c>
      <c r="B4" s="57" t="s">
        <v>60</v>
      </c>
      <c r="C4" s="58">
        <v>1500000</v>
      </c>
      <c r="D4" s="59"/>
      <c r="E4" s="59"/>
      <c r="F4" s="59"/>
      <c r="G4" s="59"/>
      <c r="H4" s="59"/>
      <c r="I4" s="59"/>
      <c r="J4" s="60"/>
      <c r="K4" s="60"/>
      <c r="L4" s="60"/>
      <c r="M4" s="60"/>
      <c r="N4" s="61"/>
      <c r="O4" s="62">
        <f>SUM(C4:N4)</f>
        <v>1500000</v>
      </c>
      <c r="P4" s="63"/>
    </row>
    <row r="5" spans="1:16" s="64" customFormat="1" ht="19.5" customHeight="1" x14ac:dyDescent="0.2">
      <c r="A5" s="116"/>
      <c r="B5" s="57" t="s">
        <v>61</v>
      </c>
      <c r="C5" s="58"/>
      <c r="D5" s="59"/>
      <c r="E5" s="59"/>
      <c r="F5" s="59"/>
      <c r="G5" s="59"/>
      <c r="H5" s="59"/>
      <c r="I5" s="59"/>
      <c r="J5" s="60"/>
      <c r="K5" s="60"/>
      <c r="L5" s="60"/>
      <c r="M5" s="61"/>
      <c r="N5" s="61"/>
      <c r="O5" s="62">
        <f>SUM(C5:N5)</f>
        <v>0</v>
      </c>
      <c r="P5" s="63"/>
    </row>
    <row r="6" spans="1:16" s="64" customFormat="1" ht="19.5" customHeight="1" x14ac:dyDescent="0.2">
      <c r="A6" s="116"/>
      <c r="B6" s="57" t="s">
        <v>62</v>
      </c>
      <c r="C6" s="58"/>
      <c r="D6" s="59">
        <v>100000</v>
      </c>
      <c r="E6" s="59"/>
      <c r="F6" s="59"/>
      <c r="G6" s="59"/>
      <c r="H6" s="59"/>
      <c r="I6" s="59"/>
      <c r="J6" s="60"/>
      <c r="K6" s="60"/>
      <c r="L6" s="60"/>
      <c r="M6" s="61"/>
      <c r="N6" s="61"/>
      <c r="O6" s="62">
        <f>SUM(C6:N6)</f>
        <v>100000</v>
      </c>
      <c r="P6" s="63"/>
    </row>
    <row r="7" spans="1:16" s="64" customFormat="1" ht="19.5" customHeight="1" x14ac:dyDescent="0.2">
      <c r="A7" s="116"/>
      <c r="B7" s="57" t="s">
        <v>63</v>
      </c>
      <c r="C7" s="58"/>
      <c r="D7" s="59">
        <v>200000</v>
      </c>
      <c r="E7" s="59"/>
      <c r="F7" s="59"/>
      <c r="G7" s="59"/>
      <c r="H7" s="59"/>
      <c r="I7" s="59"/>
      <c r="J7" s="60"/>
      <c r="K7" s="60"/>
      <c r="L7" s="60"/>
      <c r="M7" s="61"/>
      <c r="N7" s="61"/>
      <c r="O7" s="62">
        <f>SUM(C7:N7)</f>
        <v>200000</v>
      </c>
      <c r="P7" s="63"/>
    </row>
    <row r="8" spans="1:16" s="64" customFormat="1" ht="19.5" customHeight="1" x14ac:dyDescent="0.2">
      <c r="A8" s="116"/>
      <c r="B8" s="57"/>
      <c r="C8" s="65" t="s">
        <v>64</v>
      </c>
      <c r="D8" s="66" t="s">
        <v>141</v>
      </c>
      <c r="E8" s="66" t="s">
        <v>143</v>
      </c>
      <c r="F8" s="66" t="s">
        <v>145</v>
      </c>
      <c r="G8" s="66" t="s">
        <v>147</v>
      </c>
      <c r="H8" s="66" t="s">
        <v>149</v>
      </c>
      <c r="I8" s="66" t="s">
        <v>151</v>
      </c>
      <c r="J8" s="67" t="s">
        <v>153</v>
      </c>
      <c r="K8" s="60"/>
      <c r="L8" s="60"/>
      <c r="M8" s="61"/>
      <c r="N8" s="61"/>
      <c r="O8" s="62"/>
      <c r="P8" s="63"/>
    </row>
    <row r="9" spans="1:16" s="64" customFormat="1" ht="19.5" customHeight="1" x14ac:dyDescent="0.2">
      <c r="A9" s="116"/>
      <c r="B9" s="57" t="s">
        <v>65</v>
      </c>
      <c r="C9" s="58">
        <v>6</v>
      </c>
      <c r="D9" s="59"/>
      <c r="E9" s="59"/>
      <c r="F9" s="59"/>
      <c r="G9" s="59"/>
      <c r="H9" s="59">
        <v>25</v>
      </c>
      <c r="I9" s="59"/>
      <c r="J9" s="60">
        <v>25</v>
      </c>
      <c r="K9" s="60"/>
      <c r="L9" s="60"/>
      <c r="M9" s="61"/>
      <c r="N9" s="61"/>
      <c r="O9" s="62"/>
      <c r="P9" s="63"/>
    </row>
    <row r="10" spans="1:16" s="64" customFormat="1" ht="19.5" customHeight="1" x14ac:dyDescent="0.2">
      <c r="A10" s="116"/>
      <c r="B10" s="57" t="s">
        <v>66</v>
      </c>
      <c r="C10" s="58">
        <f>C9*40000</f>
        <v>240000</v>
      </c>
      <c r="D10" s="58">
        <f>D9*25000</f>
        <v>0</v>
      </c>
      <c r="E10" s="58">
        <f>E9*25000</f>
        <v>0</v>
      </c>
      <c r="F10" s="58">
        <f>F9*20000</f>
        <v>0</v>
      </c>
      <c r="G10" s="58">
        <f>G9*20000</f>
        <v>0</v>
      </c>
      <c r="H10" s="58">
        <f>H9*24000</f>
        <v>600000</v>
      </c>
      <c r="I10" s="58">
        <f>I9*25000</f>
        <v>0</v>
      </c>
      <c r="J10" s="58">
        <f>J9*22000</f>
        <v>550000</v>
      </c>
      <c r="K10" s="60"/>
      <c r="L10" s="60"/>
      <c r="M10" s="61"/>
      <c r="N10" s="61"/>
      <c r="O10" s="62">
        <f>SUM(C10:N10)</f>
        <v>1390000</v>
      </c>
      <c r="P10" s="63"/>
    </row>
    <row r="11" spans="1:16" s="64" customFormat="1" ht="19.5" customHeight="1" x14ac:dyDescent="0.2">
      <c r="A11" s="116"/>
      <c r="B11" s="68" t="s">
        <v>67</v>
      </c>
      <c r="C11" s="69"/>
      <c r="D11" s="70"/>
      <c r="E11" s="70"/>
      <c r="F11" s="70">
        <v>200000</v>
      </c>
      <c r="G11" s="70"/>
      <c r="H11" s="70"/>
      <c r="I11" s="70"/>
      <c r="J11" s="71"/>
      <c r="K11" s="71"/>
      <c r="L11" s="71"/>
      <c r="M11" s="72"/>
      <c r="N11" s="72"/>
      <c r="O11" s="62">
        <f>SUM(C11:N11)</f>
        <v>200000</v>
      </c>
      <c r="P11" s="73"/>
    </row>
    <row r="12" spans="1:16" s="64" customFormat="1" ht="19.5" customHeight="1" x14ac:dyDescent="0.2">
      <c r="A12" s="116"/>
      <c r="B12" s="68" t="s">
        <v>68</v>
      </c>
      <c r="C12" s="69"/>
      <c r="D12" s="70"/>
      <c r="E12" s="70">
        <v>100000</v>
      </c>
      <c r="F12" s="70"/>
      <c r="G12" s="70"/>
      <c r="H12" s="70"/>
      <c r="I12" s="70"/>
      <c r="J12" s="71"/>
      <c r="K12" s="71"/>
      <c r="L12" s="71"/>
      <c r="M12" s="72"/>
      <c r="N12" s="72"/>
      <c r="O12" s="62">
        <f>SUM(C12:N12)</f>
        <v>100000</v>
      </c>
      <c r="P12" s="73"/>
    </row>
    <row r="13" spans="1:16" s="64" customFormat="1" ht="19.5" customHeight="1" x14ac:dyDescent="0.2">
      <c r="A13" s="117"/>
      <c r="B13" s="74" t="s">
        <v>69</v>
      </c>
      <c r="C13" s="75"/>
      <c r="D13" s="76"/>
      <c r="E13" s="76"/>
      <c r="F13" s="76"/>
      <c r="G13" s="76"/>
      <c r="H13" s="76"/>
      <c r="I13" s="76"/>
      <c r="J13" s="77"/>
      <c r="K13" s="77"/>
      <c r="L13" s="77"/>
      <c r="M13" s="78"/>
      <c r="N13" s="78"/>
      <c r="O13" s="62">
        <f>SUM(C13:N13)</f>
        <v>0</v>
      </c>
      <c r="P13" s="79">
        <f>SUM(O4:O13)</f>
        <v>3490000</v>
      </c>
    </row>
    <row r="14" spans="1:16" s="2" customFormat="1" ht="24" customHeight="1" x14ac:dyDescent="0.2">
      <c r="A14" s="21" t="s">
        <v>7</v>
      </c>
      <c r="B14" s="22" t="s">
        <v>70</v>
      </c>
      <c r="C14" s="23" t="s">
        <v>1</v>
      </c>
      <c r="D14" s="24" t="s">
        <v>0</v>
      </c>
      <c r="E14" s="24" t="s">
        <v>71</v>
      </c>
      <c r="F14" s="24" t="s">
        <v>72</v>
      </c>
      <c r="G14" s="24" t="s">
        <v>73</v>
      </c>
      <c r="H14" s="24" t="s">
        <v>142</v>
      </c>
      <c r="I14" s="24" t="s">
        <v>144</v>
      </c>
      <c r="J14" s="25" t="s">
        <v>146</v>
      </c>
      <c r="K14" s="25" t="s">
        <v>148</v>
      </c>
      <c r="L14" s="24" t="s">
        <v>150</v>
      </c>
      <c r="M14" s="24" t="s">
        <v>152</v>
      </c>
      <c r="N14" s="80" t="s">
        <v>154</v>
      </c>
      <c r="O14" s="22" t="s">
        <v>4</v>
      </c>
      <c r="P14" s="26" t="s">
        <v>74</v>
      </c>
    </row>
    <row r="15" spans="1:16" s="64" customFormat="1" ht="19.5" customHeight="1" x14ac:dyDescent="0.2">
      <c r="A15" s="81">
        <v>43252</v>
      </c>
      <c r="B15" s="57" t="s">
        <v>133</v>
      </c>
      <c r="C15" s="58">
        <v>1200000</v>
      </c>
      <c r="D15" s="59"/>
      <c r="E15" s="59"/>
      <c r="F15" s="59"/>
      <c r="G15" s="59"/>
      <c r="H15" s="59"/>
      <c r="I15" s="59"/>
      <c r="J15" s="60"/>
      <c r="K15" s="60"/>
      <c r="L15" s="82"/>
      <c r="M15" s="82"/>
      <c r="N15" s="61"/>
      <c r="O15" s="62">
        <f>SUM(C15:N15)</f>
        <v>1200000</v>
      </c>
      <c r="P15" s="79">
        <f>O15</f>
        <v>1200000</v>
      </c>
    </row>
    <row r="16" spans="1:16" s="64" customFormat="1" ht="19.5" customHeight="1" x14ac:dyDescent="0.2">
      <c r="A16" s="81">
        <v>43253</v>
      </c>
      <c r="B16" s="57" t="s">
        <v>134</v>
      </c>
      <c r="C16" s="69"/>
      <c r="D16" s="70">
        <v>500000</v>
      </c>
      <c r="E16" s="70"/>
      <c r="F16" s="70"/>
      <c r="G16" s="70"/>
      <c r="H16" s="70"/>
      <c r="I16" s="70"/>
      <c r="J16" s="71"/>
      <c r="K16" s="71"/>
      <c r="L16" s="70"/>
      <c r="M16" s="70"/>
      <c r="N16" s="72"/>
      <c r="O16" s="62">
        <f t="shared" ref="O16:O26" si="0">SUM(C16:N16)</f>
        <v>500000</v>
      </c>
      <c r="P16" s="79">
        <f>P15+O16</f>
        <v>1700000</v>
      </c>
    </row>
    <row r="17" spans="1:16" s="64" customFormat="1" ht="19.5" customHeight="1" x14ac:dyDescent="0.2">
      <c r="A17" s="83">
        <v>43254</v>
      </c>
      <c r="B17" s="68" t="s">
        <v>135</v>
      </c>
      <c r="C17" s="69">
        <v>300000</v>
      </c>
      <c r="D17" s="70"/>
      <c r="E17" s="70"/>
      <c r="F17" s="70"/>
      <c r="G17" s="70"/>
      <c r="H17" s="70"/>
      <c r="I17" s="70"/>
      <c r="J17" s="71"/>
      <c r="K17" s="71"/>
      <c r="L17" s="70"/>
      <c r="M17" s="70"/>
      <c r="N17" s="72"/>
      <c r="O17" s="62">
        <f t="shared" si="0"/>
        <v>300000</v>
      </c>
      <c r="P17" s="79">
        <f t="shared" ref="P17:P49" si="1">P16+O17</f>
        <v>2000000</v>
      </c>
    </row>
    <row r="18" spans="1:16" s="64" customFormat="1" ht="19.5" customHeight="1" x14ac:dyDescent="0.2">
      <c r="A18" s="84"/>
      <c r="B18" s="74"/>
      <c r="C18" s="75"/>
      <c r="D18" s="76"/>
      <c r="E18" s="76"/>
      <c r="F18" s="76"/>
      <c r="G18" s="76"/>
      <c r="H18" s="76"/>
      <c r="I18" s="76"/>
      <c r="J18" s="77"/>
      <c r="K18" s="77"/>
      <c r="L18" s="76"/>
      <c r="M18" s="76"/>
      <c r="N18" s="78"/>
      <c r="O18" s="85">
        <f t="shared" si="0"/>
        <v>0</v>
      </c>
      <c r="P18" s="86">
        <f t="shared" si="1"/>
        <v>2000000</v>
      </c>
    </row>
    <row r="19" spans="1:16" s="64" customFormat="1" ht="19.5" customHeight="1" x14ac:dyDescent="0.2">
      <c r="A19" s="87">
        <v>43304</v>
      </c>
      <c r="B19" s="88"/>
      <c r="C19" s="89"/>
      <c r="D19" s="82">
        <v>25000</v>
      </c>
      <c r="E19" s="82"/>
      <c r="F19" s="82"/>
      <c r="G19" s="82"/>
      <c r="H19" s="82"/>
      <c r="I19" s="82"/>
      <c r="J19" s="90"/>
      <c r="K19" s="90"/>
      <c r="L19" s="82">
        <v>24000</v>
      </c>
      <c r="M19" s="82"/>
      <c r="N19" s="91">
        <v>22000</v>
      </c>
      <c r="O19" s="92">
        <f t="shared" si="0"/>
        <v>71000</v>
      </c>
      <c r="P19" s="79">
        <f t="shared" si="1"/>
        <v>2071000</v>
      </c>
    </row>
    <row r="20" spans="1:16" s="64" customFormat="1" ht="19.5" customHeight="1" x14ac:dyDescent="0.2">
      <c r="A20" s="83">
        <v>43305</v>
      </c>
      <c r="B20" s="68"/>
      <c r="C20" s="69"/>
      <c r="D20" s="70">
        <v>25000</v>
      </c>
      <c r="E20" s="70"/>
      <c r="F20" s="70"/>
      <c r="G20" s="70"/>
      <c r="H20" s="70"/>
      <c r="I20" s="70"/>
      <c r="J20" s="71"/>
      <c r="K20" s="71"/>
      <c r="L20" s="70">
        <v>24000</v>
      </c>
      <c r="M20" s="70"/>
      <c r="N20" s="72">
        <v>22000</v>
      </c>
      <c r="O20" s="93">
        <f t="shared" si="0"/>
        <v>71000</v>
      </c>
      <c r="P20" s="79">
        <f t="shared" si="1"/>
        <v>2142000</v>
      </c>
    </row>
    <row r="21" spans="1:16" s="64" customFormat="1" ht="19.5" customHeight="1" x14ac:dyDescent="0.2">
      <c r="A21" s="83">
        <v>43306</v>
      </c>
      <c r="B21" s="68"/>
      <c r="C21" s="69"/>
      <c r="D21" s="70"/>
      <c r="E21" s="70"/>
      <c r="F21" s="70"/>
      <c r="G21" s="70"/>
      <c r="H21" s="70"/>
      <c r="I21" s="70"/>
      <c r="J21" s="71"/>
      <c r="K21" s="71"/>
      <c r="L21" s="70">
        <v>24000</v>
      </c>
      <c r="M21" s="70"/>
      <c r="N21" s="72">
        <v>22000</v>
      </c>
      <c r="O21" s="93">
        <f t="shared" si="0"/>
        <v>46000</v>
      </c>
      <c r="P21" s="79">
        <f t="shared" si="1"/>
        <v>2188000</v>
      </c>
    </row>
    <row r="22" spans="1:16" s="64" customFormat="1" ht="19.5" customHeight="1" x14ac:dyDescent="0.2">
      <c r="A22" s="83">
        <v>43307</v>
      </c>
      <c r="B22" s="68"/>
      <c r="C22" s="69"/>
      <c r="D22" s="70"/>
      <c r="E22" s="70"/>
      <c r="F22" s="70"/>
      <c r="G22" s="70"/>
      <c r="H22" s="70"/>
      <c r="I22" s="70"/>
      <c r="J22" s="71"/>
      <c r="K22" s="71"/>
      <c r="L22" s="70">
        <v>24000</v>
      </c>
      <c r="M22" s="70"/>
      <c r="N22" s="72">
        <v>22000</v>
      </c>
      <c r="O22" s="93">
        <f t="shared" si="0"/>
        <v>46000</v>
      </c>
      <c r="P22" s="79">
        <f t="shared" si="1"/>
        <v>2234000</v>
      </c>
    </row>
    <row r="23" spans="1:16" s="64" customFormat="1" ht="19.5" customHeight="1" x14ac:dyDescent="0.2">
      <c r="A23" s="83">
        <v>43308</v>
      </c>
      <c r="B23" s="68"/>
      <c r="C23" s="69"/>
      <c r="D23" s="70">
        <v>25000</v>
      </c>
      <c r="E23" s="70"/>
      <c r="F23" s="70"/>
      <c r="G23" s="70"/>
      <c r="H23" s="70"/>
      <c r="I23" s="70"/>
      <c r="J23" s="71"/>
      <c r="K23" s="71"/>
      <c r="L23" s="70"/>
      <c r="M23" s="70"/>
      <c r="N23" s="72">
        <v>22000</v>
      </c>
      <c r="O23" s="93">
        <f t="shared" si="0"/>
        <v>47000</v>
      </c>
      <c r="P23" s="79">
        <f t="shared" si="1"/>
        <v>2281000</v>
      </c>
    </row>
    <row r="24" spans="1:16" s="64" customFormat="1" ht="19.5" customHeight="1" x14ac:dyDescent="0.2">
      <c r="A24" s="83">
        <v>43309</v>
      </c>
      <c r="B24" s="68"/>
      <c r="C24" s="69"/>
      <c r="D24" s="70">
        <v>25000</v>
      </c>
      <c r="E24" s="70"/>
      <c r="F24" s="70"/>
      <c r="G24" s="70"/>
      <c r="H24" s="70"/>
      <c r="I24" s="70"/>
      <c r="J24" s="71"/>
      <c r="K24" s="71"/>
      <c r="L24" s="70"/>
      <c r="M24" s="70"/>
      <c r="N24" s="72">
        <v>22000</v>
      </c>
      <c r="O24" s="93">
        <f t="shared" si="0"/>
        <v>47000</v>
      </c>
      <c r="P24" s="79">
        <f t="shared" si="1"/>
        <v>2328000</v>
      </c>
    </row>
    <row r="25" spans="1:16" s="64" customFormat="1" ht="19.5" customHeight="1" x14ac:dyDescent="0.2">
      <c r="A25" s="83">
        <v>43311</v>
      </c>
      <c r="B25" s="68"/>
      <c r="C25" s="69"/>
      <c r="D25" s="70">
        <v>25000</v>
      </c>
      <c r="E25" s="70"/>
      <c r="F25" s="70"/>
      <c r="G25" s="70"/>
      <c r="H25" s="70"/>
      <c r="I25" s="70"/>
      <c r="J25" s="71"/>
      <c r="K25" s="71"/>
      <c r="L25" s="70">
        <v>24000</v>
      </c>
      <c r="M25" s="70"/>
      <c r="N25" s="72">
        <v>22000</v>
      </c>
      <c r="O25" s="93">
        <f t="shared" si="0"/>
        <v>71000</v>
      </c>
      <c r="P25" s="79">
        <f t="shared" si="1"/>
        <v>2399000</v>
      </c>
    </row>
    <row r="26" spans="1:16" s="64" customFormat="1" ht="19.5" customHeight="1" x14ac:dyDescent="0.2">
      <c r="A26" s="84">
        <v>43312</v>
      </c>
      <c r="B26" s="74"/>
      <c r="C26" s="75"/>
      <c r="D26" s="76">
        <v>25000</v>
      </c>
      <c r="E26" s="76"/>
      <c r="F26" s="76"/>
      <c r="G26" s="76"/>
      <c r="H26" s="76"/>
      <c r="I26" s="76"/>
      <c r="J26" s="77"/>
      <c r="K26" s="77"/>
      <c r="L26" s="76">
        <v>24000</v>
      </c>
      <c r="M26" s="76"/>
      <c r="N26" s="78">
        <v>22000</v>
      </c>
      <c r="O26" s="85">
        <f t="shared" si="0"/>
        <v>71000</v>
      </c>
      <c r="P26" s="86">
        <f t="shared" si="1"/>
        <v>2470000</v>
      </c>
    </row>
    <row r="27" spans="1:16" s="64" customFormat="1" ht="19.5" customHeight="1" x14ac:dyDescent="0.2">
      <c r="A27" s="81">
        <v>43318</v>
      </c>
      <c r="B27" s="57"/>
      <c r="C27" s="58"/>
      <c r="D27" s="59"/>
      <c r="E27" s="59"/>
      <c r="F27" s="59"/>
      <c r="G27" s="59"/>
      <c r="H27" s="59"/>
      <c r="I27" s="59"/>
      <c r="J27" s="60"/>
      <c r="K27" s="60"/>
      <c r="L27" s="59">
        <v>24000</v>
      </c>
      <c r="M27" s="59"/>
      <c r="N27" s="61">
        <v>22000</v>
      </c>
      <c r="O27" s="62">
        <f>SUM(C27:N27)</f>
        <v>46000</v>
      </c>
      <c r="P27" s="79">
        <f t="shared" si="1"/>
        <v>2516000</v>
      </c>
    </row>
    <row r="28" spans="1:16" s="64" customFormat="1" ht="19.5" customHeight="1" x14ac:dyDescent="0.2">
      <c r="A28" s="83">
        <v>43319</v>
      </c>
      <c r="B28" s="68"/>
      <c r="C28" s="69"/>
      <c r="D28" s="70"/>
      <c r="E28" s="70"/>
      <c r="F28" s="70"/>
      <c r="G28" s="70"/>
      <c r="H28" s="70"/>
      <c r="I28" s="70"/>
      <c r="J28" s="71"/>
      <c r="K28" s="71"/>
      <c r="L28" s="70">
        <v>24000</v>
      </c>
      <c r="M28" s="70"/>
      <c r="N28" s="72">
        <v>22000</v>
      </c>
      <c r="O28" s="93">
        <f t="shared" ref="O28:O49" si="2">SUM(C28:N28)</f>
        <v>46000</v>
      </c>
      <c r="P28" s="79">
        <f t="shared" si="1"/>
        <v>2562000</v>
      </c>
    </row>
    <row r="29" spans="1:16" s="64" customFormat="1" ht="19.5" customHeight="1" x14ac:dyDescent="0.2">
      <c r="A29" s="83">
        <v>43320</v>
      </c>
      <c r="B29" s="68"/>
      <c r="C29" s="69"/>
      <c r="D29" s="70"/>
      <c r="E29" s="70"/>
      <c r="F29" s="70"/>
      <c r="G29" s="70"/>
      <c r="H29" s="70"/>
      <c r="I29" s="70"/>
      <c r="J29" s="71"/>
      <c r="K29" s="71"/>
      <c r="L29" s="70">
        <v>24000</v>
      </c>
      <c r="M29" s="70"/>
      <c r="N29" s="72">
        <v>22000</v>
      </c>
      <c r="O29" s="93">
        <f t="shared" si="2"/>
        <v>46000</v>
      </c>
      <c r="P29" s="79">
        <f t="shared" si="1"/>
        <v>2608000</v>
      </c>
    </row>
    <row r="30" spans="1:16" s="64" customFormat="1" ht="19.5" customHeight="1" x14ac:dyDescent="0.2">
      <c r="A30" s="94">
        <v>43321</v>
      </c>
      <c r="B30" s="68"/>
      <c r="C30" s="69"/>
      <c r="D30" s="70"/>
      <c r="E30" s="70"/>
      <c r="F30" s="70"/>
      <c r="G30" s="70"/>
      <c r="H30" s="70"/>
      <c r="I30" s="70"/>
      <c r="J30" s="71"/>
      <c r="K30" s="71"/>
      <c r="L30" s="70">
        <v>24000</v>
      </c>
      <c r="M30" s="70"/>
      <c r="N30" s="72">
        <v>22000</v>
      </c>
      <c r="O30" s="93">
        <f t="shared" si="2"/>
        <v>46000</v>
      </c>
      <c r="P30" s="95">
        <f t="shared" si="1"/>
        <v>2654000</v>
      </c>
    </row>
    <row r="31" spans="1:16" s="64" customFormat="1" ht="19.5" customHeight="1" x14ac:dyDescent="0.2">
      <c r="A31" s="83">
        <v>43322</v>
      </c>
      <c r="B31" s="68"/>
      <c r="C31" s="69"/>
      <c r="D31" s="70"/>
      <c r="E31" s="70"/>
      <c r="F31" s="70"/>
      <c r="G31" s="70"/>
      <c r="H31" s="70"/>
      <c r="I31" s="70"/>
      <c r="J31" s="71"/>
      <c r="K31" s="71"/>
      <c r="L31" s="70">
        <v>24000</v>
      </c>
      <c r="M31" s="70"/>
      <c r="N31" s="72">
        <v>22000</v>
      </c>
      <c r="O31" s="93">
        <f t="shared" si="2"/>
        <v>46000</v>
      </c>
      <c r="P31" s="95">
        <f t="shared" si="1"/>
        <v>2700000</v>
      </c>
    </row>
    <row r="32" spans="1:16" s="64" customFormat="1" ht="19.5" customHeight="1" x14ac:dyDescent="0.2">
      <c r="A32" s="83">
        <v>43330</v>
      </c>
      <c r="B32" s="68"/>
      <c r="C32" s="69"/>
      <c r="D32" s="70"/>
      <c r="E32" s="70"/>
      <c r="F32" s="70"/>
      <c r="G32" s="70"/>
      <c r="H32" s="70"/>
      <c r="I32" s="70"/>
      <c r="J32" s="71"/>
      <c r="K32" s="71"/>
      <c r="L32" s="70">
        <v>24000</v>
      </c>
      <c r="M32" s="70"/>
      <c r="N32" s="72">
        <v>22000</v>
      </c>
      <c r="O32" s="93">
        <f t="shared" si="2"/>
        <v>46000</v>
      </c>
      <c r="P32" s="95">
        <f t="shared" si="1"/>
        <v>2746000</v>
      </c>
    </row>
    <row r="33" spans="1:16" s="64" customFormat="1" ht="19.5" customHeight="1" x14ac:dyDescent="0.2">
      <c r="A33" s="83">
        <v>43331</v>
      </c>
      <c r="B33" s="68"/>
      <c r="C33" s="69"/>
      <c r="D33" s="70"/>
      <c r="E33" s="70"/>
      <c r="F33" s="70"/>
      <c r="G33" s="70"/>
      <c r="H33" s="70"/>
      <c r="I33" s="70"/>
      <c r="J33" s="71"/>
      <c r="K33" s="71"/>
      <c r="L33" s="70">
        <v>24000</v>
      </c>
      <c r="M33" s="70"/>
      <c r="N33" s="72">
        <v>22000</v>
      </c>
      <c r="O33" s="93">
        <f t="shared" si="2"/>
        <v>46000</v>
      </c>
      <c r="P33" s="95">
        <f t="shared" si="1"/>
        <v>2792000</v>
      </c>
    </row>
    <row r="34" spans="1:16" s="64" customFormat="1" ht="19.5" customHeight="1" x14ac:dyDescent="0.2">
      <c r="A34" s="83">
        <v>43332</v>
      </c>
      <c r="B34" s="68"/>
      <c r="C34" s="69"/>
      <c r="D34" s="70"/>
      <c r="E34" s="70"/>
      <c r="F34" s="70"/>
      <c r="G34" s="70"/>
      <c r="H34" s="70"/>
      <c r="I34" s="70"/>
      <c r="J34" s="71"/>
      <c r="K34" s="71"/>
      <c r="L34" s="70">
        <v>24000</v>
      </c>
      <c r="M34" s="70"/>
      <c r="N34" s="72">
        <v>22000</v>
      </c>
      <c r="O34" s="93">
        <f t="shared" si="2"/>
        <v>46000</v>
      </c>
      <c r="P34" s="95">
        <f t="shared" si="1"/>
        <v>2838000</v>
      </c>
    </row>
    <row r="35" spans="1:16" s="64" customFormat="1" ht="19.5" customHeight="1" x14ac:dyDescent="0.2">
      <c r="A35" s="83">
        <v>43333</v>
      </c>
      <c r="B35" s="68"/>
      <c r="C35" s="69"/>
      <c r="D35" s="70"/>
      <c r="E35" s="70"/>
      <c r="F35" s="70"/>
      <c r="G35" s="70"/>
      <c r="H35" s="70"/>
      <c r="I35" s="70"/>
      <c r="J35" s="71"/>
      <c r="K35" s="71"/>
      <c r="L35" s="70">
        <v>24000</v>
      </c>
      <c r="M35" s="70"/>
      <c r="N35" s="72">
        <v>22000</v>
      </c>
      <c r="O35" s="93">
        <f t="shared" si="2"/>
        <v>46000</v>
      </c>
      <c r="P35" s="95">
        <f t="shared" si="1"/>
        <v>2884000</v>
      </c>
    </row>
    <row r="36" spans="1:16" s="64" customFormat="1" ht="19.5" customHeight="1" x14ac:dyDescent="0.2">
      <c r="A36" s="83">
        <v>43334</v>
      </c>
      <c r="B36" s="68"/>
      <c r="C36" s="69"/>
      <c r="D36" s="70"/>
      <c r="E36" s="70"/>
      <c r="F36" s="70"/>
      <c r="G36" s="70"/>
      <c r="H36" s="70"/>
      <c r="I36" s="70"/>
      <c r="J36" s="71"/>
      <c r="K36" s="71"/>
      <c r="L36" s="70">
        <v>24000</v>
      </c>
      <c r="M36" s="70"/>
      <c r="N36" s="72">
        <v>22000</v>
      </c>
      <c r="O36" s="93">
        <f t="shared" si="2"/>
        <v>46000</v>
      </c>
      <c r="P36" s="95">
        <f t="shared" si="1"/>
        <v>2930000</v>
      </c>
    </row>
    <row r="37" spans="1:16" s="64" customFormat="1" ht="19.5" customHeight="1" x14ac:dyDescent="0.2">
      <c r="A37" s="83">
        <v>43335</v>
      </c>
      <c r="B37" s="68"/>
      <c r="C37" s="69"/>
      <c r="D37" s="70"/>
      <c r="E37" s="70"/>
      <c r="F37" s="70"/>
      <c r="G37" s="70"/>
      <c r="H37" s="70"/>
      <c r="I37" s="70"/>
      <c r="J37" s="71"/>
      <c r="K37" s="71"/>
      <c r="L37" s="70">
        <v>24000</v>
      </c>
      <c r="M37" s="70"/>
      <c r="N37" s="72">
        <v>22000</v>
      </c>
      <c r="O37" s="93">
        <f t="shared" si="2"/>
        <v>46000</v>
      </c>
      <c r="P37" s="95">
        <f t="shared" si="1"/>
        <v>2976000</v>
      </c>
    </row>
    <row r="38" spans="1:16" s="64" customFormat="1" ht="19.5" customHeight="1" x14ac:dyDescent="0.2">
      <c r="A38" s="83">
        <v>43336</v>
      </c>
      <c r="B38" s="68"/>
      <c r="C38" s="69"/>
      <c r="D38" s="70"/>
      <c r="E38" s="70"/>
      <c r="F38" s="70"/>
      <c r="G38" s="70"/>
      <c r="H38" s="70"/>
      <c r="I38" s="70"/>
      <c r="J38" s="71"/>
      <c r="K38" s="71"/>
      <c r="L38" s="70">
        <v>24000</v>
      </c>
      <c r="M38" s="70"/>
      <c r="N38" s="72">
        <v>22000</v>
      </c>
      <c r="O38" s="93">
        <f t="shared" si="2"/>
        <v>46000</v>
      </c>
      <c r="P38" s="95">
        <f t="shared" si="1"/>
        <v>3022000</v>
      </c>
    </row>
    <row r="39" spans="1:16" s="64" customFormat="1" ht="19.5" customHeight="1" x14ac:dyDescent="0.2">
      <c r="A39" s="83">
        <v>43337</v>
      </c>
      <c r="B39" s="68"/>
      <c r="C39" s="69"/>
      <c r="D39" s="70"/>
      <c r="E39" s="70"/>
      <c r="F39" s="70">
        <v>30000</v>
      </c>
      <c r="G39" s="70"/>
      <c r="H39" s="70"/>
      <c r="I39" s="70"/>
      <c r="J39" s="71"/>
      <c r="K39" s="71"/>
      <c r="L39" s="70">
        <v>24000</v>
      </c>
      <c r="M39" s="70">
        <v>20000</v>
      </c>
      <c r="N39" s="72">
        <v>22000</v>
      </c>
      <c r="O39" s="93">
        <f t="shared" si="2"/>
        <v>96000</v>
      </c>
      <c r="P39" s="95">
        <f t="shared" si="1"/>
        <v>3118000</v>
      </c>
    </row>
    <row r="40" spans="1:16" s="64" customFormat="1" ht="19.5" customHeight="1" x14ac:dyDescent="0.2">
      <c r="A40" s="84">
        <v>43338</v>
      </c>
      <c r="B40" s="74"/>
      <c r="C40" s="75"/>
      <c r="D40" s="76">
        <v>75000</v>
      </c>
      <c r="E40" s="76"/>
      <c r="F40" s="76">
        <v>30000</v>
      </c>
      <c r="G40" s="76"/>
      <c r="H40" s="76"/>
      <c r="I40" s="76"/>
      <c r="J40" s="77"/>
      <c r="K40" s="77"/>
      <c r="L40" s="76">
        <v>24000</v>
      </c>
      <c r="M40" s="76"/>
      <c r="N40" s="78">
        <v>22000</v>
      </c>
      <c r="O40" s="85">
        <f t="shared" si="2"/>
        <v>151000</v>
      </c>
      <c r="P40" s="86">
        <f t="shared" si="1"/>
        <v>3269000</v>
      </c>
    </row>
    <row r="41" spans="1:16" s="64" customFormat="1" ht="19.5" customHeight="1" x14ac:dyDescent="0.2">
      <c r="A41" s="81">
        <v>43345</v>
      </c>
      <c r="B41" s="57"/>
      <c r="C41" s="58"/>
      <c r="D41" s="59">
        <v>50000</v>
      </c>
      <c r="E41" s="59"/>
      <c r="F41" s="59">
        <v>30000</v>
      </c>
      <c r="G41" s="59"/>
      <c r="H41" s="59"/>
      <c r="I41" s="59"/>
      <c r="J41" s="60"/>
      <c r="K41" s="60">
        <v>16000</v>
      </c>
      <c r="L41" s="59">
        <v>24000</v>
      </c>
      <c r="M41" s="59"/>
      <c r="N41" s="61">
        <v>22000</v>
      </c>
      <c r="O41" s="62">
        <f t="shared" si="2"/>
        <v>142000</v>
      </c>
      <c r="P41" s="79">
        <f t="shared" si="1"/>
        <v>3411000</v>
      </c>
    </row>
    <row r="42" spans="1:16" s="64" customFormat="1" ht="19.5" customHeight="1" x14ac:dyDescent="0.2">
      <c r="A42" s="83">
        <v>43346</v>
      </c>
      <c r="B42" s="68"/>
      <c r="C42" s="69"/>
      <c r="D42" s="70"/>
      <c r="E42" s="70"/>
      <c r="F42" s="70">
        <v>30000</v>
      </c>
      <c r="G42" s="70">
        <v>40000</v>
      </c>
      <c r="H42" s="70"/>
      <c r="I42" s="70"/>
      <c r="J42" s="71"/>
      <c r="K42" s="71">
        <v>16000</v>
      </c>
      <c r="L42" s="70">
        <v>24000</v>
      </c>
      <c r="M42" s="70"/>
      <c r="N42" s="72">
        <v>22000</v>
      </c>
      <c r="O42" s="93">
        <f t="shared" si="2"/>
        <v>132000</v>
      </c>
      <c r="P42" s="95">
        <f t="shared" si="1"/>
        <v>3543000</v>
      </c>
    </row>
    <row r="43" spans="1:16" s="64" customFormat="1" ht="19.5" customHeight="1" x14ac:dyDescent="0.2">
      <c r="A43" s="83">
        <v>43350</v>
      </c>
      <c r="B43" s="68"/>
      <c r="C43" s="69"/>
      <c r="D43" s="70"/>
      <c r="E43" s="70"/>
      <c r="F43" s="70"/>
      <c r="G43" s="70"/>
      <c r="H43" s="70"/>
      <c r="I43" s="70"/>
      <c r="J43" s="71"/>
      <c r="K43" s="71"/>
      <c r="L43" s="70"/>
      <c r="M43" s="70"/>
      <c r="N43" s="72"/>
      <c r="O43" s="93">
        <f t="shared" si="2"/>
        <v>0</v>
      </c>
      <c r="P43" s="95">
        <f t="shared" si="1"/>
        <v>3543000</v>
      </c>
    </row>
    <row r="44" spans="1:16" s="64" customFormat="1" ht="19.5" customHeight="1" x14ac:dyDescent="0.2">
      <c r="A44" s="83">
        <v>43351</v>
      </c>
      <c r="B44" s="68"/>
      <c r="C44" s="69"/>
      <c r="D44" s="70"/>
      <c r="E44" s="70"/>
      <c r="F44" s="70"/>
      <c r="G44" s="70"/>
      <c r="H44" s="70"/>
      <c r="I44" s="70"/>
      <c r="J44" s="71"/>
      <c r="K44" s="71"/>
      <c r="L44" s="70"/>
      <c r="M44" s="70"/>
      <c r="N44" s="72"/>
      <c r="O44" s="93">
        <f t="shared" si="2"/>
        <v>0</v>
      </c>
      <c r="P44" s="95">
        <f t="shared" si="1"/>
        <v>3543000</v>
      </c>
    </row>
    <row r="45" spans="1:16" s="64" customFormat="1" ht="19.5" customHeight="1" x14ac:dyDescent="0.2">
      <c r="A45" s="83">
        <v>43352</v>
      </c>
      <c r="B45" s="68"/>
      <c r="C45" s="69"/>
      <c r="D45" s="70"/>
      <c r="E45" s="70"/>
      <c r="F45" s="70"/>
      <c r="G45" s="70"/>
      <c r="H45" s="70"/>
      <c r="I45" s="70"/>
      <c r="J45" s="71"/>
      <c r="K45" s="71"/>
      <c r="L45" s="70"/>
      <c r="M45" s="70"/>
      <c r="N45" s="72"/>
      <c r="O45" s="93">
        <f t="shared" si="2"/>
        <v>0</v>
      </c>
      <c r="P45" s="95">
        <f t="shared" si="1"/>
        <v>3543000</v>
      </c>
    </row>
    <row r="46" spans="1:16" s="64" customFormat="1" ht="19.5" customHeight="1" x14ac:dyDescent="0.2">
      <c r="A46" s="83">
        <v>43353</v>
      </c>
      <c r="B46" s="68"/>
      <c r="C46" s="69"/>
      <c r="D46" s="70"/>
      <c r="E46" s="70"/>
      <c r="F46" s="70"/>
      <c r="G46" s="70"/>
      <c r="H46" s="70"/>
      <c r="I46" s="70"/>
      <c r="J46" s="71"/>
      <c r="K46" s="71"/>
      <c r="L46" s="70"/>
      <c r="M46" s="70"/>
      <c r="N46" s="72"/>
      <c r="O46" s="93">
        <f t="shared" si="2"/>
        <v>0</v>
      </c>
      <c r="P46" s="95">
        <f t="shared" si="1"/>
        <v>3543000</v>
      </c>
    </row>
    <row r="47" spans="1:16" s="64" customFormat="1" ht="19.5" customHeight="1" x14ac:dyDescent="0.2">
      <c r="A47" s="83">
        <v>43354</v>
      </c>
      <c r="B47" s="68"/>
      <c r="C47" s="69"/>
      <c r="D47" s="70"/>
      <c r="E47" s="70"/>
      <c r="F47" s="70"/>
      <c r="G47" s="70"/>
      <c r="H47" s="70"/>
      <c r="I47" s="70"/>
      <c r="J47" s="71"/>
      <c r="K47" s="71"/>
      <c r="L47" s="70"/>
      <c r="M47" s="70"/>
      <c r="N47" s="72"/>
      <c r="O47" s="93">
        <f t="shared" si="2"/>
        <v>0</v>
      </c>
      <c r="P47" s="95">
        <f t="shared" si="1"/>
        <v>3543000</v>
      </c>
    </row>
    <row r="48" spans="1:16" s="64" customFormat="1" ht="19.5" customHeight="1" x14ac:dyDescent="0.2">
      <c r="A48" s="83">
        <v>43355</v>
      </c>
      <c r="B48" s="68"/>
      <c r="C48" s="69"/>
      <c r="D48" s="70"/>
      <c r="E48" s="70"/>
      <c r="F48" s="70"/>
      <c r="G48" s="70"/>
      <c r="H48" s="70"/>
      <c r="I48" s="70"/>
      <c r="J48" s="71"/>
      <c r="K48" s="71"/>
      <c r="L48" s="70"/>
      <c r="M48" s="70"/>
      <c r="N48" s="72"/>
      <c r="O48" s="93">
        <f t="shared" si="2"/>
        <v>0</v>
      </c>
      <c r="P48" s="95">
        <f t="shared" si="1"/>
        <v>3543000</v>
      </c>
    </row>
    <row r="49" spans="1:16" s="64" customFormat="1" ht="19.5" customHeight="1" x14ac:dyDescent="0.2">
      <c r="A49" s="99">
        <v>43356</v>
      </c>
      <c r="B49" s="96"/>
      <c r="C49" s="100"/>
      <c r="D49" s="101"/>
      <c r="E49" s="101"/>
      <c r="F49" s="101"/>
      <c r="G49" s="101"/>
      <c r="H49" s="101"/>
      <c r="I49" s="101"/>
      <c r="J49" s="102"/>
      <c r="K49" s="102"/>
      <c r="L49" s="101"/>
      <c r="M49" s="101"/>
      <c r="N49" s="103"/>
      <c r="O49" s="104">
        <f t="shared" si="2"/>
        <v>0</v>
      </c>
      <c r="P49" s="105">
        <f t="shared" si="1"/>
        <v>3543000</v>
      </c>
    </row>
    <row r="50" spans="1:16" s="64" customFormat="1" ht="19.5" customHeight="1" x14ac:dyDescent="0.2">
      <c r="A50" s="106"/>
      <c r="B50" s="97" t="s">
        <v>132</v>
      </c>
      <c r="C50" s="107">
        <f>SUM(C15:C49)</f>
        <v>1500000</v>
      </c>
      <c r="D50" s="107">
        <f t="shared" ref="D50:O50" si="3">SUM(D15:D49)</f>
        <v>775000</v>
      </c>
      <c r="E50" s="107">
        <f t="shared" si="3"/>
        <v>0</v>
      </c>
      <c r="F50" s="107">
        <f t="shared" si="3"/>
        <v>120000</v>
      </c>
      <c r="G50" s="107">
        <f t="shared" si="3"/>
        <v>40000</v>
      </c>
      <c r="H50" s="107">
        <f t="shared" si="3"/>
        <v>0</v>
      </c>
      <c r="I50" s="107">
        <f t="shared" si="3"/>
        <v>0</v>
      </c>
      <c r="J50" s="107">
        <f t="shared" si="3"/>
        <v>0</v>
      </c>
      <c r="K50" s="107">
        <f t="shared" si="3"/>
        <v>32000</v>
      </c>
      <c r="L50" s="107">
        <f t="shared" si="3"/>
        <v>528000</v>
      </c>
      <c r="M50" s="107">
        <f t="shared" si="3"/>
        <v>20000</v>
      </c>
      <c r="N50" s="107">
        <f t="shared" si="3"/>
        <v>528000</v>
      </c>
      <c r="O50" s="107">
        <f t="shared" si="3"/>
        <v>3543000</v>
      </c>
      <c r="P50" s="108"/>
    </row>
    <row r="51" spans="1:16" ht="23.4" customHeight="1" x14ac:dyDescent="0.2">
      <c r="B51" s="2" t="s">
        <v>131</v>
      </c>
      <c r="C51" s="64">
        <v>1500000</v>
      </c>
      <c r="D51" s="64">
        <v>300000</v>
      </c>
      <c r="E51" s="64">
        <v>100000</v>
      </c>
      <c r="F51" s="64">
        <v>200000</v>
      </c>
      <c r="G51" s="64">
        <v>240000</v>
      </c>
      <c r="H51" s="64">
        <v>0</v>
      </c>
      <c r="I51" s="64">
        <v>0</v>
      </c>
      <c r="J51" s="64">
        <v>0</v>
      </c>
      <c r="K51" s="64">
        <v>0</v>
      </c>
      <c r="L51" s="64">
        <v>600000</v>
      </c>
      <c r="M51" s="64">
        <v>0</v>
      </c>
      <c r="N51" s="64">
        <v>550000</v>
      </c>
      <c r="O51" s="64">
        <v>3490000</v>
      </c>
      <c r="P51" s="109"/>
    </row>
  </sheetData>
  <mergeCells count="6">
    <mergeCell ref="A4:A13"/>
    <mergeCell ref="A1:P1"/>
    <mergeCell ref="B2:D2"/>
    <mergeCell ref="F2:H2"/>
    <mergeCell ref="F3:G3"/>
    <mergeCell ref="K3:L3"/>
  </mergeCells>
  <phoneticPr fontId="2"/>
  <printOptions horizontalCentered="1"/>
  <pageMargins left="0.26" right="0.23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数ヵ所</vt:lpstr>
      <vt:lpstr>大型</vt:lpstr>
      <vt:lpstr>Sheet2</vt:lpstr>
      <vt:lpstr>Sheet3</vt:lpstr>
      <vt:lpstr>数ヵ所!Print_Titles</vt:lpstr>
      <vt:lpstr>大型!Print_Titles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</dc:creator>
  <cp:lastModifiedBy>菱刈 満里子</cp:lastModifiedBy>
  <cp:lastPrinted>2019-10-03T11:58:53Z</cp:lastPrinted>
  <dcterms:created xsi:type="dcterms:W3CDTF">2017-10-02T04:22:57Z</dcterms:created>
  <dcterms:modified xsi:type="dcterms:W3CDTF">2020-08-31T08:35:30Z</dcterms:modified>
</cp:coreProperties>
</file>